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У6-2013" sheetId="1" r:id="rId1"/>
    <sheet name="ДУ 5 -2013" sheetId="2" r:id="rId2"/>
    <sheet name="ДУ 4-2013" sheetId="3" r:id="rId3"/>
    <sheet name="ДУ 3-2013" sheetId="4" r:id="rId4"/>
    <sheet name="ДУ 2-2013" sheetId="5" r:id="rId5"/>
    <sheet name="ДУ1-2013" sheetId="6" r:id="rId6"/>
    <sheet name="Лист2" sheetId="7" r:id="rId7"/>
    <sheet name="Ду № 1" sheetId="8" r:id="rId8"/>
  </sheets>
  <definedNames/>
  <calcPr fullCalcOnLoad="1"/>
</workbook>
</file>

<file path=xl/sharedStrings.xml><?xml version="1.0" encoding="utf-8"?>
<sst xmlns="http://schemas.openxmlformats.org/spreadsheetml/2006/main" count="3647" uniqueCount="963">
  <si>
    <t>Б-р  Разведчика, д. 6/4</t>
  </si>
  <si>
    <t>Б-р  Разведчика, д. 8/1</t>
  </si>
  <si>
    <t>Б-р  Разведчика, д. 8/2</t>
  </si>
  <si>
    <t>Б-р  Разведчика, д. 8/3</t>
  </si>
  <si>
    <t>Б-р  Разведчика, д. 8/4</t>
  </si>
  <si>
    <t>Б-р  Разведчика, д. 12/1</t>
  </si>
  <si>
    <t>Б-р  Разведчика, д. 12/2</t>
  </si>
  <si>
    <t>Б-р  Разведчика, д. 12/3</t>
  </si>
  <si>
    <t>Б-р  Разведчика, д. 14/1</t>
  </si>
  <si>
    <t>Б-р  Разведчика, д. 14/2</t>
  </si>
  <si>
    <t>Б-р  Разведчика, д. 14/3</t>
  </si>
  <si>
    <t>Б-р  Разведчика, д. 14/4</t>
  </si>
  <si>
    <t>Б-р  Разведчика, д. 16/3</t>
  </si>
  <si>
    <t>Б-р  Разведчика, д. 16/1</t>
  </si>
  <si>
    <t xml:space="preserve">ул. Разводная,19 </t>
  </si>
  <si>
    <t>ул. Разводная, д. 21</t>
  </si>
  <si>
    <r>
      <t xml:space="preserve">4 </t>
    </r>
    <r>
      <rPr>
        <sz val="11"/>
        <rFont val="Times New Roman"/>
        <family val="1"/>
      </rPr>
      <t>вент канала</t>
    </r>
  </si>
  <si>
    <t xml:space="preserve">                                                          Главный инженер ООО "ЖКС г.Петродворца"                  __________________         _____________________                                                                                                                    </t>
  </si>
  <si>
    <t>в28.11</t>
  </si>
  <si>
    <t>ул. Озерковая, д.49/1</t>
  </si>
  <si>
    <t xml:space="preserve"> ул. Б-Менильская , д.1</t>
  </si>
  <si>
    <t>ул. Разводная, д. 25</t>
  </si>
  <si>
    <t>ул. Разводная, д.31</t>
  </si>
  <si>
    <t>ул. Разводная, д.31/1</t>
  </si>
  <si>
    <t>ул. Разводная, д.33</t>
  </si>
  <si>
    <t>ул. Разводная, д.39</t>
  </si>
  <si>
    <t>Б-р  Разведчика, д. 10/2</t>
  </si>
  <si>
    <t>в25.09</t>
  </si>
  <si>
    <t>Домоуправление № 4</t>
  </si>
  <si>
    <t>ул. В.Дубинина, д.2</t>
  </si>
  <si>
    <t>ул. В.Дубинина, д.3</t>
  </si>
  <si>
    <t>ул. В.Дубинина, д.5</t>
  </si>
  <si>
    <t>ул. В.Дубинина, д.6</t>
  </si>
  <si>
    <t>ул. В.Дубинина, д.7</t>
  </si>
  <si>
    <t>ул. В.Дубинина, д.8</t>
  </si>
  <si>
    <t>ул. В.Дубинина, д.12</t>
  </si>
  <si>
    <r>
      <t>В ванной</t>
    </r>
    <r>
      <rPr>
        <b/>
        <sz val="12"/>
        <rFont val="Times New Roman"/>
        <family val="1"/>
      </rPr>
      <t xml:space="preserve"> 7</t>
    </r>
  </si>
  <si>
    <r>
      <t xml:space="preserve">В ванной </t>
    </r>
    <r>
      <rPr>
        <b/>
        <sz val="12"/>
        <rFont val="Times New Roman"/>
        <family val="1"/>
      </rPr>
      <t xml:space="preserve"> 80</t>
    </r>
  </si>
  <si>
    <t>Пер Суворовцев, д. 2</t>
  </si>
  <si>
    <t>Пер Суворовцев, д.5</t>
  </si>
  <si>
    <t>Пер Суворовцев, д.6</t>
  </si>
  <si>
    <t>Пер Суворовцев, д.8</t>
  </si>
  <si>
    <t>Пер Суворовцев, д.10</t>
  </si>
  <si>
    <t xml:space="preserve">                                              Главный инженер ООО "ЖКС г.Петродворца"           ____________              __________________________                                                                                                                 </t>
  </si>
  <si>
    <t>Материал труб - бетон, дома с ГВС</t>
  </si>
  <si>
    <t>Домоуправление № 5</t>
  </si>
  <si>
    <t>Материал труб -  бетон, дома с ГВС</t>
  </si>
  <si>
    <t>ул.Ботаническая, д.6/1</t>
  </si>
  <si>
    <t>ул.Ботаническая, д.6/2</t>
  </si>
  <si>
    <t>в24.09</t>
  </si>
  <si>
    <t>ул.Ботаническая, д.10/1</t>
  </si>
  <si>
    <t>ул.Ботаническая, д.10/2</t>
  </si>
  <si>
    <t>Гостилицкое ш., д.7/1</t>
  </si>
  <si>
    <t>ул.Чебышевская, д.1/1</t>
  </si>
  <si>
    <t>ул.Чебышевская, д.1/2</t>
  </si>
  <si>
    <t>ул.Чебышевская, д.3/1</t>
  </si>
  <si>
    <t>Проверка и очистка прочистного кармана</t>
  </si>
  <si>
    <t>д18.06</t>
  </si>
  <si>
    <t xml:space="preserve">       ООО ЖКС г. Петродворца"</t>
  </si>
  <si>
    <t xml:space="preserve">      _____________________А.И. Сорокин</t>
  </si>
  <si>
    <t>д.04.06</t>
  </si>
  <si>
    <t>в/д05.03</t>
  </si>
  <si>
    <t>в 17.01</t>
  </si>
  <si>
    <t>в/д 17.01</t>
  </si>
  <si>
    <t>д16.10</t>
  </si>
  <si>
    <t>в/д10.09</t>
  </si>
  <si>
    <t>в12.03</t>
  </si>
  <si>
    <t>в.12.03</t>
  </si>
  <si>
    <t>в14.08</t>
  </si>
  <si>
    <t>в13.03</t>
  </si>
  <si>
    <t>в20.08</t>
  </si>
  <si>
    <t>в/д04.09</t>
  </si>
  <si>
    <t>в/д18.06</t>
  </si>
  <si>
    <t>в18.12</t>
  </si>
  <si>
    <t>в05.11</t>
  </si>
  <si>
    <t>в/д11.06</t>
  </si>
  <si>
    <t>в/д10.04</t>
  </si>
  <si>
    <t>в 10.04</t>
  </si>
  <si>
    <t>в/д19.03</t>
  </si>
  <si>
    <t>д 18.12</t>
  </si>
  <si>
    <t>в/д12.03</t>
  </si>
  <si>
    <t>д15.10</t>
  </si>
  <si>
    <t>в12.09</t>
  </si>
  <si>
    <t>д 09.04</t>
  </si>
  <si>
    <t>в/д09.07</t>
  </si>
  <si>
    <t>д.09.10</t>
  </si>
  <si>
    <t>в09.07</t>
  </si>
  <si>
    <t>д09.04</t>
  </si>
  <si>
    <t>д09.10</t>
  </si>
  <si>
    <t>в 27.08</t>
  </si>
  <si>
    <t>в27.08</t>
  </si>
  <si>
    <t>в/д16.01</t>
  </si>
  <si>
    <t>в19.03</t>
  </si>
  <si>
    <t>в 19.03</t>
  </si>
  <si>
    <t>д14.05</t>
  </si>
  <si>
    <t>д26.11</t>
  </si>
  <si>
    <t>в/д27.08</t>
  </si>
  <si>
    <t>д 18.06</t>
  </si>
  <si>
    <t xml:space="preserve">Главный инженер ООО "ЖКС г.Петродворца"                                                                                                                        </t>
  </si>
  <si>
    <t>д 16.04</t>
  </si>
  <si>
    <t>в/д16.07</t>
  </si>
  <si>
    <t>ул.Чебышевская, д.3/2</t>
  </si>
  <si>
    <r>
      <t xml:space="preserve">11           </t>
    </r>
    <r>
      <rPr>
        <sz val="9"/>
        <rFont val="Times New Roman"/>
        <family val="1"/>
      </rPr>
      <t>1-8,10-12</t>
    </r>
  </si>
  <si>
    <r>
      <t xml:space="preserve">10                    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(1,2,4,5,6,7,8, 10,11,12)</t>
    </r>
  </si>
  <si>
    <r>
      <t xml:space="preserve">1            </t>
    </r>
    <r>
      <rPr>
        <sz val="11"/>
        <rFont val="Times New Roman"/>
        <family val="1"/>
      </rPr>
      <t>вет-          канал</t>
    </r>
  </si>
  <si>
    <r>
      <t xml:space="preserve">1 </t>
    </r>
    <r>
      <rPr>
        <sz val="11"/>
        <rFont val="Times New Roman"/>
        <family val="1"/>
      </rPr>
      <t>вент-   канал</t>
    </r>
  </si>
  <si>
    <r>
      <t>2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вент.</t>
    </r>
  </si>
  <si>
    <t>ул.Чебышевская, д.5/1</t>
  </si>
  <si>
    <t>ул. Шахматова, д.2/1</t>
  </si>
  <si>
    <t>ул. Шахматова, д.2/2</t>
  </si>
  <si>
    <t>ул. Шахматова, д. 4/1</t>
  </si>
  <si>
    <t>ул. Шахматова, д. 4/2</t>
  </si>
  <si>
    <t>ул.Чебышевская, д.7/1</t>
  </si>
  <si>
    <t>ул.Чебышевская, д. 11</t>
  </si>
  <si>
    <t>ул. Шахматова, д. 6/1</t>
  </si>
  <si>
    <t>ул. Шахматова, д. 10</t>
  </si>
  <si>
    <t>ул. Шахматова, д. 14</t>
  </si>
  <si>
    <t>ул. Шахматова, д. 16</t>
  </si>
  <si>
    <t>ул. Шахматова, д. 16/2</t>
  </si>
  <si>
    <t>ул. Шахматова, д. 16/3</t>
  </si>
  <si>
    <t>кол.</t>
  </si>
  <si>
    <t>кварт.</t>
  </si>
  <si>
    <t>кв.</t>
  </si>
  <si>
    <t>кв</t>
  </si>
  <si>
    <t>862+16 АГВ</t>
  </si>
  <si>
    <t>С-Петербургский пр., д. 56       Гаврилов</t>
  </si>
  <si>
    <t>ул. Шахматова, д. 12/2        Авто-Трэйд</t>
  </si>
  <si>
    <t>ул. Ботаническая , д. 18/4  Крашенинников</t>
  </si>
  <si>
    <r>
      <t xml:space="preserve"> Ропшинское ш., д. 10    </t>
    </r>
    <r>
      <rPr>
        <i/>
        <sz val="11"/>
        <rFont val="Times New Roman"/>
        <family val="1"/>
      </rPr>
      <t>Николаевская больница (аренда)</t>
    </r>
  </si>
  <si>
    <t>ул.Зверинская, д.11      Судебная палата (Баронов)</t>
  </si>
  <si>
    <t>ул.Константиновская, д.21  Хамзин</t>
  </si>
  <si>
    <t>С-Петербургский пр., д. 49/9  -Хамзин</t>
  </si>
  <si>
    <t xml:space="preserve">       График проверки и очистки вентканалов и дымоходов на 2013 г. выдан представителю домоуправления</t>
  </si>
  <si>
    <t>ул. Шахматова, д. 12/2</t>
  </si>
  <si>
    <t>ул. Шахматова, д. 12/1</t>
  </si>
  <si>
    <r>
      <t>11</t>
    </r>
    <r>
      <rPr>
        <sz val="12"/>
        <rFont val="Times New Roman"/>
        <family val="1"/>
      </rPr>
      <t xml:space="preserve"> вент-каналов</t>
    </r>
  </si>
  <si>
    <t>ул. Шахматова, д. 12/2   Центр занятости (аренда)</t>
  </si>
  <si>
    <r>
      <t>6</t>
    </r>
    <r>
      <rPr>
        <sz val="12"/>
        <rFont val="Times New Roman"/>
        <family val="1"/>
      </rPr>
      <t xml:space="preserve"> вент-каналов</t>
    </r>
  </si>
  <si>
    <t>ул. Шахматова, д. 12/3</t>
  </si>
  <si>
    <t>ул. Шахматова, д. 12/4</t>
  </si>
  <si>
    <t>ул.Гостилицкая, д.3</t>
  </si>
  <si>
    <t>ул.Гостилицкая, д.5</t>
  </si>
  <si>
    <t>ул.Гостилицкая, д.7</t>
  </si>
  <si>
    <t>ул.Петергофская , д.7/2</t>
  </si>
  <si>
    <t>ул.Петергофская , д.7/2       ООО "Замок" (аренда)</t>
  </si>
  <si>
    <t>ул.Петергофская , д.9/2</t>
  </si>
  <si>
    <t>ул.Веденеева , д.4</t>
  </si>
  <si>
    <t xml:space="preserve">Б-р  Кр. Курсантов, д.65 </t>
  </si>
  <si>
    <t>Б-р  Кр. Курсантов, д.67</t>
  </si>
  <si>
    <t>Б-р  Кр. Курсантов, д.69</t>
  </si>
  <si>
    <t>Б-р  Кр. Курсантов, д.69а</t>
  </si>
  <si>
    <t>в19.09</t>
  </si>
  <si>
    <t>в11.12</t>
  </si>
  <si>
    <t>ул.Ботаническая, д.5/1</t>
  </si>
  <si>
    <t>ул.Ботаническая, д.5/2</t>
  </si>
  <si>
    <t>ул.Ботаническая, д. 7/1</t>
  </si>
  <si>
    <t>ул.Ботаническая, д. 7/2</t>
  </si>
  <si>
    <t>ул.Ботаническая, д. 9/1</t>
  </si>
  <si>
    <t>ул.Ботаническая, д. 16/1</t>
  </si>
  <si>
    <t>ул.Ботаническая, д. 16/2</t>
  </si>
  <si>
    <t>ул.Ботаническая, д. 18/1</t>
  </si>
  <si>
    <t>ул.Ботаническая, д. 18/2</t>
  </si>
  <si>
    <t>ул.Ботаническая, д. 20/1</t>
  </si>
  <si>
    <t>Гостилицкое ш., д.13/1</t>
  </si>
  <si>
    <t>Гостилицкое ш., д.15/1</t>
  </si>
  <si>
    <t>Гостилицкое ш., д.17/1</t>
  </si>
  <si>
    <t>Гостилицкое ш., д.17/2</t>
  </si>
  <si>
    <t>Гостилицкое ш., д.19/1</t>
  </si>
  <si>
    <t>Гостилицкое ш., д. 21/1</t>
  </si>
  <si>
    <t>Гостилицкое ш., д. 23/1</t>
  </si>
  <si>
    <t>ул.Чебышевская, д.2/13</t>
  </si>
  <si>
    <t>ул.Чебышевская, д.4/2</t>
  </si>
  <si>
    <t>ул.Чебышевская, д.4/3</t>
  </si>
  <si>
    <t>ул.Чебышевская, д.6/12</t>
  </si>
  <si>
    <t>ул.Чебышевская, д.8/1</t>
  </si>
  <si>
    <t>ул.Чебышевская, д.8/2</t>
  </si>
  <si>
    <t>ул.Чебышевская, д.10/1</t>
  </si>
  <si>
    <t>ул.Чебышевская, д.10/2</t>
  </si>
  <si>
    <t>ул.Чебышевская, д.10/3</t>
  </si>
  <si>
    <t>ул.Чебышевская, д.12/1</t>
  </si>
  <si>
    <t>ул.Чебышевская, д.14/1</t>
  </si>
  <si>
    <t>ул.Чебышевская, д.14/1      ЗАО "Бристоль"(аренда)</t>
  </si>
  <si>
    <t>ул.Чебышевская, д.14/1      Красносел-й узел связ. (аренда)</t>
  </si>
  <si>
    <t>ул.Чебышевская, д.14/2</t>
  </si>
  <si>
    <t>ул.Чебышевская, д.14/2     ООО "Арсенал" (аренда)</t>
  </si>
  <si>
    <t>ул. Ботаническая , д. 18/4           Янкевич</t>
  </si>
  <si>
    <t>ул. Ботаническая , д. 18/4  Прохоренко</t>
  </si>
  <si>
    <t>ул. Ботаническая , д. 18/3 Спецобслуживание магазин</t>
  </si>
  <si>
    <t>ул. Ботаническая , д. 18/4       Наливайко</t>
  </si>
  <si>
    <t xml:space="preserve">ул. Ботаническая , д. 18/5          Зао "Тандер"           </t>
  </si>
  <si>
    <t xml:space="preserve">ул. Ботаническая , д. 18/5          ООО "Галина"           </t>
  </si>
  <si>
    <t>ул. Ботаническая , д. 18/6  ООО "Ирком"</t>
  </si>
  <si>
    <t>ул. Ботаническая , д. 18/3             ИП Харунов А.И.</t>
  </si>
  <si>
    <t>ул.Чебышевская, д.14/2                          ООО   "Аист"</t>
  </si>
  <si>
    <t>ул Чичеринская, д.5/1</t>
  </si>
  <si>
    <t>ул Чичеринская, д.3/1</t>
  </si>
  <si>
    <t>ул Чичеринская, д.3/2</t>
  </si>
  <si>
    <t>ул Чичеринская, д.5/2</t>
  </si>
  <si>
    <t>ул Чичеринская, д.9/1</t>
  </si>
  <si>
    <t>ул Чичеринская, д.9/2</t>
  </si>
  <si>
    <t>ул Чичеринская, д.11/1</t>
  </si>
  <si>
    <t>ул Чичеринская, д.11/2</t>
  </si>
  <si>
    <t>ул Чичеринская, д.13/1</t>
  </si>
  <si>
    <t>ул Чичеринская, д.13/1  СБЕРБАНК (аренда)</t>
  </si>
  <si>
    <r>
      <t>8</t>
    </r>
    <r>
      <rPr>
        <sz val="12"/>
        <rFont val="Times New Roman"/>
        <family val="1"/>
      </rPr>
      <t xml:space="preserve"> вент-каналов</t>
    </r>
  </si>
  <si>
    <t>ул. Ботаническая , д.3/3</t>
  </si>
  <si>
    <r>
      <t xml:space="preserve">5 </t>
    </r>
    <r>
      <rPr>
        <sz val="12"/>
        <rFont val="Times New Roman"/>
        <family val="1"/>
      </rPr>
      <t>вент-каналов</t>
    </r>
  </si>
  <si>
    <t>ул. Ботаническая , д.3/4</t>
  </si>
  <si>
    <t>ул. Ботаническая , д.3/5</t>
  </si>
  <si>
    <t>ул. Ботаническая , д. 18/3</t>
  </si>
  <si>
    <t>ул. Ботаническая , д. 18/4</t>
  </si>
  <si>
    <t>ул. Ботаническая , д. 18/5</t>
  </si>
  <si>
    <t>ул. Ботаническая , д. 18/6</t>
  </si>
  <si>
    <t>ул Чичеринская, д.7/1</t>
  </si>
  <si>
    <t>в16.01</t>
  </si>
  <si>
    <t>ул. Ботаническая , д. 18/4   ОАО "ТКТ СПб"</t>
  </si>
  <si>
    <t>ул. Ботаническая , д.3/3     ООО "Развитие"</t>
  </si>
  <si>
    <t>ул.Чебышевская, д.14/1      ООО "Остров"(аренда)</t>
  </si>
  <si>
    <t>ул.Чебышевская, д.12/2</t>
  </si>
  <si>
    <t>ул.Чичеринская, д.11/3</t>
  </si>
  <si>
    <t>ул.Чичеринская, д.13/2</t>
  </si>
  <si>
    <t>ул.Чичеринская, д.13/3</t>
  </si>
  <si>
    <t>ул. В.Дубинина, д.6             Центр соц.обслуж.(дом ночн.прожив) (аренда)</t>
  </si>
  <si>
    <t>1 (5)</t>
  </si>
  <si>
    <t>ГРАФИК</t>
  </si>
  <si>
    <t>проверки и очистки дымоходов и вент-каналов</t>
  </si>
  <si>
    <t>квартиры</t>
  </si>
  <si>
    <t>колонки</t>
  </si>
  <si>
    <r>
      <t xml:space="preserve">7 </t>
    </r>
    <r>
      <rPr>
        <sz val="9"/>
        <rFont val="Times New Roman"/>
        <family val="1"/>
      </rPr>
      <t>(1-5,7,8)</t>
    </r>
  </si>
  <si>
    <t>8</t>
  </si>
  <si>
    <t>в11.03</t>
  </si>
  <si>
    <t>в/д25.02</t>
  </si>
  <si>
    <t>д03.06</t>
  </si>
  <si>
    <t>в26.02</t>
  </si>
  <si>
    <t>Б-р Горкушенко, д. 3  (кв.22)          ЮРТУ (радиоузел) (аренда)</t>
  </si>
  <si>
    <t>ДУ № 1</t>
  </si>
  <si>
    <t>ДУ № 2</t>
  </si>
  <si>
    <t>ДУ № 3</t>
  </si>
  <si>
    <t>ДУ № 4</t>
  </si>
  <si>
    <t>ДУ № 5</t>
  </si>
  <si>
    <t>ДУ № 6</t>
  </si>
  <si>
    <t>Подпись</t>
  </si>
  <si>
    <t>№ ДУ</t>
  </si>
  <si>
    <t>ул. Никольская, д.2</t>
  </si>
  <si>
    <t>ул. Никольская, д.4</t>
  </si>
  <si>
    <t>ул.Бобыльская дор., 17а</t>
  </si>
  <si>
    <t>ул.Бобыльская дор., 17б</t>
  </si>
  <si>
    <t>Б-р Кр.Курсантов, 71</t>
  </si>
  <si>
    <t xml:space="preserve">ул.Широкая, д. 1 </t>
  </si>
  <si>
    <t>1линия Бобыльс,5</t>
  </si>
  <si>
    <r>
      <t xml:space="preserve">В ванной                                                      </t>
    </r>
    <r>
      <rPr>
        <b/>
        <sz val="12"/>
        <rFont val="Times New Roman"/>
        <family val="1"/>
      </rPr>
      <t>19</t>
    </r>
  </si>
  <si>
    <t xml:space="preserve">                                                                                                                  Материал  труб  -  бетон.</t>
  </si>
  <si>
    <r>
      <t xml:space="preserve">В ванной </t>
    </r>
    <r>
      <rPr>
        <b/>
        <sz val="12"/>
        <rFont val="Times New Roman"/>
        <family val="1"/>
      </rPr>
      <t>18</t>
    </r>
  </si>
  <si>
    <t xml:space="preserve">                                                                                                                  Материал  труб  -  бетон, дома с ГВС.</t>
  </si>
  <si>
    <t>ул. Халтурина, д.23</t>
  </si>
  <si>
    <t>ул. Халтурина, д.25</t>
  </si>
  <si>
    <t>ул. Халтурина, д.29</t>
  </si>
  <si>
    <t>1линия Бобыльс, д. 6</t>
  </si>
  <si>
    <t>1линия Бобыльс, д. 14</t>
  </si>
  <si>
    <t>1линия Бобыльс, д. 19</t>
  </si>
  <si>
    <t>2линия Бобыльс, д.5</t>
  </si>
  <si>
    <t>2линия Бобыльс, д.7</t>
  </si>
  <si>
    <t>2линия Бобыльс, д.8</t>
  </si>
  <si>
    <t>2линия Бобыльс, д.13</t>
  </si>
  <si>
    <t>ул. Бобыльская дор., д.23</t>
  </si>
  <si>
    <t>ул. Шахматова, д. 12/3                   ЗАО "КВТ-Петергоф"</t>
  </si>
  <si>
    <t>ул. Бобыльская дор., д.27</t>
  </si>
  <si>
    <t>ул. Бобыльская дор., д.33</t>
  </si>
  <si>
    <t>ул. Бобыльская дор., д. 41</t>
  </si>
  <si>
    <t>ул. Бобыльская дор., д. 53</t>
  </si>
  <si>
    <t>ул.Суворовская, д.3/3</t>
  </si>
  <si>
    <t>ул.Суворовская, д.3/4</t>
  </si>
  <si>
    <t>ул.Суворовская, д.3/5</t>
  </si>
  <si>
    <t>ул.Суворовская, д.3/6</t>
  </si>
  <si>
    <t>ул.Суворовская, д.3/7</t>
  </si>
  <si>
    <t>ул.Суворовская, д.3/8</t>
  </si>
  <si>
    <r>
      <t xml:space="preserve">В ванной </t>
    </r>
    <r>
      <rPr>
        <b/>
        <sz val="12"/>
        <rFont val="Times New Roman"/>
        <family val="1"/>
      </rPr>
      <t>40</t>
    </r>
  </si>
  <si>
    <t>ул.Суворовская, д.5/2</t>
  </si>
  <si>
    <t>ул.Суворовская, д.5/4</t>
  </si>
  <si>
    <t>ул.Суворовская, д.7/3</t>
  </si>
  <si>
    <t>ул.Суворовская, д.7/4</t>
  </si>
  <si>
    <t>ул.Суворовская, д.7/5</t>
  </si>
  <si>
    <t>Собственный пр., д. 5</t>
  </si>
  <si>
    <t>Собственный пр., д. 18</t>
  </si>
  <si>
    <t>ул.Знаменская, д.29</t>
  </si>
  <si>
    <t>ул.Халтурина, д. 3</t>
  </si>
  <si>
    <t>ул.Халтурина, д. 5</t>
  </si>
  <si>
    <t>ул.Халтурина, д. 11</t>
  </si>
  <si>
    <r>
      <t xml:space="preserve">В ванной </t>
    </r>
    <r>
      <rPr>
        <b/>
        <sz val="12"/>
        <rFont val="Times New Roman"/>
        <family val="1"/>
      </rPr>
      <t>45</t>
    </r>
  </si>
  <si>
    <t>ул.Халтурина, д. 13</t>
  </si>
  <si>
    <t>ул.Суворовская, д.13</t>
  </si>
  <si>
    <t>ул.Суворовская, д.3/1</t>
  </si>
  <si>
    <t>ул.Суворовская, д.3/2</t>
  </si>
  <si>
    <t>ул.Суворовская, д. 5/1</t>
  </si>
  <si>
    <t>ул.Суворовская, д. 5/1 Карасева(аренда)</t>
  </si>
  <si>
    <r>
      <t>В ванной</t>
    </r>
    <r>
      <rPr>
        <b/>
        <sz val="12"/>
        <rFont val="Times New Roman"/>
        <family val="1"/>
      </rPr>
      <t xml:space="preserve"> 48</t>
    </r>
  </si>
  <si>
    <t>ул.Суворовская, д. 5/3</t>
  </si>
  <si>
    <t>ул.Суворовская, д. 7/1</t>
  </si>
  <si>
    <t>ул.Суворовская, д. 7/2</t>
  </si>
  <si>
    <t>ул. Суворовская, д.3/9</t>
  </si>
  <si>
    <t>ул. Бобыльская  дор., д.57</t>
  </si>
  <si>
    <t>ул. Бобыльская  дор., д.57/1</t>
  </si>
  <si>
    <t>ул. Бобыльская  дор., д.61</t>
  </si>
  <si>
    <t>Собственный пр., д. 20</t>
  </si>
  <si>
    <r>
      <t xml:space="preserve">    1+АГВ</t>
    </r>
    <r>
      <rPr>
        <sz val="8"/>
        <rFont val="Times New Roman"/>
        <family val="1"/>
      </rPr>
      <t xml:space="preserve">      (2 дым.,            2 вент.-кан.)</t>
    </r>
  </si>
  <si>
    <t>в/д03.09</t>
  </si>
  <si>
    <t>д03.12</t>
  </si>
  <si>
    <r>
      <t xml:space="preserve">    1+АГВ</t>
    </r>
    <r>
      <rPr>
        <sz val="8"/>
        <rFont val="Times New Roman"/>
        <family val="1"/>
      </rPr>
      <t xml:space="preserve">      (2 дым.,                    2 вент.-кан.)</t>
    </r>
  </si>
  <si>
    <t>ул.Суворовская, д.15</t>
  </si>
  <si>
    <t>ул. Ботаническая , д.3/2  Николаевская больница (аренда)</t>
  </si>
  <si>
    <t>ул. Ботаническая , д.3/4       Подр. Центр "Юнта" (аренда)</t>
  </si>
  <si>
    <t>ул. Шахматова, д. 12/3      Отдел по физкультуре  Подростковый центр "Юнта" (аренда)</t>
  </si>
  <si>
    <t>в/д14.01</t>
  </si>
  <si>
    <t>д14.10</t>
  </si>
  <si>
    <t xml:space="preserve"> Ропшинское ш., д.7                         Поспелов</t>
  </si>
  <si>
    <t xml:space="preserve"> Ропшинское ш, д.7</t>
  </si>
  <si>
    <t xml:space="preserve"> Ропшинское ш., д.3</t>
  </si>
  <si>
    <t xml:space="preserve"> Ропшинское  ш., д.2</t>
  </si>
  <si>
    <t xml:space="preserve"> Ропшинское   ш., д.4</t>
  </si>
  <si>
    <r>
      <t xml:space="preserve">Ропшинское ш., д.4   </t>
    </r>
    <r>
      <rPr>
        <i/>
        <sz val="11"/>
        <rFont val="Times New Roman"/>
        <family val="1"/>
      </rPr>
      <t>Красносельский межрайонный почтамт</t>
    </r>
  </si>
  <si>
    <t xml:space="preserve"> Ропшинское ш., д.4             ООО "Ропша"(аренда)</t>
  </si>
  <si>
    <t xml:space="preserve"> Ропшинское ш., д.4                      Цицко</t>
  </si>
  <si>
    <t xml:space="preserve"> Ропшинское ш., д.4             ИП "Терехин О.И."(аренда)</t>
  </si>
  <si>
    <t xml:space="preserve"> Ропшинское  ш.,  д.5</t>
  </si>
  <si>
    <t xml:space="preserve"> Ропшинское  ш.,  д.6</t>
  </si>
  <si>
    <t xml:space="preserve"> Ропшинское  ш.,  д.10</t>
  </si>
  <si>
    <t xml:space="preserve"> Ропшинское ш, д. 10     пр.Колдина (аренда)</t>
  </si>
  <si>
    <t xml:space="preserve"> Ропшинское ш., д. 10                      Радыш (аренда)</t>
  </si>
  <si>
    <r>
      <t xml:space="preserve"> Ропшинское ш.. 10      </t>
    </r>
    <r>
      <rPr>
        <i/>
        <sz val="11"/>
        <rFont val="Times New Roman"/>
        <family val="1"/>
      </rPr>
      <t xml:space="preserve">спортивно-оздоров.центр </t>
    </r>
    <r>
      <rPr>
        <i/>
        <sz val="10"/>
        <rFont val="Times New Roman"/>
        <family val="1"/>
      </rPr>
      <t>(аренда)</t>
    </r>
  </si>
  <si>
    <t xml:space="preserve"> Ропшинское ш., д. 11</t>
  </si>
  <si>
    <t xml:space="preserve"> Ропшинское ш., д. 12</t>
  </si>
  <si>
    <t xml:space="preserve"> Ропшинское ш., д. 13</t>
  </si>
  <si>
    <t>в17.07</t>
  </si>
  <si>
    <t>ул. Суворовская, д.3/9      ГУПС "РТС"(радиоузел)    (аренда)</t>
  </si>
  <si>
    <t>ул.Разводная, д. 4                    ООО "Фортиус"(аренда)</t>
  </si>
  <si>
    <t>1 вент-канал</t>
  </si>
  <si>
    <t>ул.Разводная, д. 4                    Пред.Растворов (аренда)</t>
  </si>
  <si>
    <t>ул.Разводная, д. 4                    Пожарное об-во(аренда)</t>
  </si>
  <si>
    <t>ул.Разводная, д. 4                    Спорт.оздор.центр (аренда)</t>
  </si>
  <si>
    <t>Эрлеровский  б-р, д.2           Церковь И.Х. пос.дн.России (аренда)</t>
  </si>
  <si>
    <t>ул. Ботаническая , д. 18/6  ООО "Фантазия" (аренда)</t>
  </si>
  <si>
    <t>ул. Ботаническая , д. 18/3   ООО "А.С.М."</t>
  </si>
  <si>
    <t>в/д14.03</t>
  </si>
  <si>
    <t>в/д12.09</t>
  </si>
  <si>
    <t>в/д18.07</t>
  </si>
  <si>
    <t>д17.10</t>
  </si>
  <si>
    <t>в/д22.08</t>
  </si>
  <si>
    <t>д 17.10</t>
  </si>
  <si>
    <t>в/д24.10</t>
  </si>
  <si>
    <t>в/д11.07</t>
  </si>
  <si>
    <t>в/д05.09</t>
  </si>
  <si>
    <t>д05.12</t>
  </si>
  <si>
    <t>в/д20.06</t>
  </si>
  <si>
    <t>в05.09</t>
  </si>
  <si>
    <t>в10.10</t>
  </si>
  <si>
    <t>в/д21.11</t>
  </si>
  <si>
    <t>в/д28.05</t>
  </si>
  <si>
    <t>в25.07</t>
  </si>
  <si>
    <t>в11.07</t>
  </si>
  <si>
    <t>д23.05</t>
  </si>
  <si>
    <t>С-Петербургский пр.,д.12   Комитет финансов СПб(аренда)</t>
  </si>
  <si>
    <t>С-Петербугский пр., д.28       ООО "РГС - Северо-Запад" (аренда)</t>
  </si>
  <si>
    <t xml:space="preserve">С-Петербугский пр., д.25 ООО "Норман - Нева" </t>
  </si>
  <si>
    <t>Эрлеровский  бр-р, д.18   СПб  ГУ "Централизованная библиотечная система Петродворцового района СПб"(аренда)</t>
  </si>
  <si>
    <t>ул. Ботаническая , д. 18/6  ФГУП "Радиотрансляционная сеть Санкт-Петербурга" (аренда)</t>
  </si>
  <si>
    <t>ул.Аврова, д. 43</t>
  </si>
  <si>
    <t>в/д21.08</t>
  </si>
  <si>
    <t>в21.08</t>
  </si>
  <si>
    <t>в06.03</t>
  </si>
  <si>
    <t>в10.07</t>
  </si>
  <si>
    <t>Домоуправление № 6</t>
  </si>
  <si>
    <t>С-Петербургский пр.,д.17   к/т "Аврора" (аренда)</t>
  </si>
  <si>
    <t>С-Петербургский пр.,д.12 ООО "Титул-Консалтинг"</t>
  </si>
  <si>
    <r>
      <t xml:space="preserve">ул.Константиновская, д.2 </t>
    </r>
    <r>
      <rPr>
        <i/>
        <sz val="11"/>
        <rFont val="Times New Roman"/>
        <family val="1"/>
      </rPr>
      <t>СПБ ГУП Петербургские аптеки № 1" Аптека №113</t>
    </r>
    <r>
      <rPr>
        <i/>
        <sz val="10"/>
        <rFont val="Times New Roman"/>
        <family val="1"/>
      </rPr>
      <t xml:space="preserve"> (аренда)</t>
    </r>
  </si>
  <si>
    <r>
      <t xml:space="preserve">ул.Лихардовская, д.6                      </t>
    </r>
    <r>
      <rPr>
        <i/>
        <sz val="11"/>
        <rFont val="Times New Roman"/>
        <family val="1"/>
      </rPr>
      <t>ГУП ВЦКП  "Жилищное хозяйство"</t>
    </r>
  </si>
  <si>
    <r>
      <t xml:space="preserve">С-Петербургский пр.,д.6а </t>
    </r>
    <r>
      <rPr>
        <i/>
        <sz val="11"/>
        <rFont val="Times New Roman"/>
        <family val="1"/>
      </rPr>
      <t>СПб ГУ "Централизованная библиотечная система Петродворцового раона СПб" (аренда)</t>
    </r>
  </si>
  <si>
    <r>
      <t xml:space="preserve">ул. Шахматова, д. 16 </t>
    </r>
    <r>
      <rPr>
        <i/>
        <sz val="11"/>
        <rFont val="Times New Roman"/>
        <family val="1"/>
      </rPr>
      <t>предприниматель Мамедов</t>
    </r>
  </si>
  <si>
    <r>
      <t xml:space="preserve">ул. Шахматова, д. 12/1                 </t>
    </r>
    <r>
      <rPr>
        <i/>
        <sz val="11"/>
        <rFont val="Times New Roman"/>
        <family val="1"/>
      </rPr>
      <t>Детская поликлиника</t>
    </r>
  </si>
  <si>
    <r>
      <t xml:space="preserve">ул. Шахматова, д. 12/2               </t>
    </r>
    <r>
      <rPr>
        <i/>
        <sz val="11"/>
        <rFont val="Times New Roman"/>
        <family val="1"/>
      </rPr>
      <t>СПб ГУ "Централизованная библиотечная система Петродворцового района СПб"(аренда)</t>
    </r>
  </si>
  <si>
    <r>
      <t>ул. Бобыльская  дор., д.61         ООО "</t>
    </r>
    <r>
      <rPr>
        <i/>
        <sz val="11"/>
        <rFont val="Times New Roman"/>
        <family val="1"/>
      </rPr>
      <t>Универсал-Автосервис"</t>
    </r>
  </si>
  <si>
    <t>дым.</t>
  </si>
  <si>
    <t>вент.</t>
  </si>
  <si>
    <t>Собственный,34</t>
  </si>
  <si>
    <t>1 дым.</t>
  </si>
  <si>
    <t>С-Петербугский пр., д.29   ООО МКБ "Москомприватбанк"</t>
  </si>
  <si>
    <t>Бр-р Горкушенко, д.5/2   Подростковый клуб "Юнта" (аренда)</t>
  </si>
  <si>
    <t>ул.Петергофская , д.9/2  Дорина Е.И.</t>
  </si>
  <si>
    <t>ул.Петергофская , д.9/2  Медникова В.Н.</t>
  </si>
  <si>
    <t>ул.Чебышевская, д.14/2     ООО "ВЕХА"  (аренда)</t>
  </si>
  <si>
    <t>ул. Бобыльская  дор., д.61         Пр. Мамедов</t>
  </si>
  <si>
    <t>ул. Бобыльская  дор., д.61         Антропов</t>
  </si>
  <si>
    <t>ул. Бобыльская  дор., д.57/1      Кантемирова</t>
  </si>
  <si>
    <t xml:space="preserve">        Генеральный директор</t>
  </si>
  <si>
    <t xml:space="preserve">          УТВЕРЖДАЮ</t>
  </si>
  <si>
    <t>Ф.И.О</t>
  </si>
  <si>
    <t>дата</t>
  </si>
  <si>
    <t>в11.04</t>
  </si>
  <si>
    <t>в07.11</t>
  </si>
  <si>
    <t>в04.04</t>
  </si>
  <si>
    <t>в03.10</t>
  </si>
  <si>
    <t>Юты Бондаровской,20</t>
  </si>
  <si>
    <t xml:space="preserve">вентканалов                </t>
  </si>
  <si>
    <t xml:space="preserve">дымоходов                     </t>
  </si>
  <si>
    <t>Воровского, д.2</t>
  </si>
  <si>
    <t>Ориенбаумский пр. д.15</t>
  </si>
  <si>
    <t>ВСЕГО по ООО "Жилкомсерсис г.Петродворца"</t>
  </si>
  <si>
    <t>Пер Суворовцев, д. 3</t>
  </si>
  <si>
    <t xml:space="preserve"> квартир:</t>
  </si>
  <si>
    <t xml:space="preserve"> газовых колонок</t>
  </si>
  <si>
    <t xml:space="preserve"> АГВ</t>
  </si>
  <si>
    <t>1 вент.</t>
  </si>
  <si>
    <t>ул. Аврова, д. 12                 Кулик  (аренда)</t>
  </si>
  <si>
    <t>С-Петербургский пр.,д.12 Межд. Коллегия адвокатов</t>
  </si>
  <si>
    <t>С-Петербургский пр,д.12     Управление Федеральной регистрационной службы по СПб и Лен области</t>
  </si>
  <si>
    <t>1вент.</t>
  </si>
  <si>
    <t>С-Петербургский пр.,д.14 ООО "Остров"</t>
  </si>
  <si>
    <t>2вент.</t>
  </si>
  <si>
    <t>С-Петербургский пр.,д.17 КПРФ</t>
  </si>
  <si>
    <t>С-Петербугский пр., д.27 ООО" Белочка"</t>
  </si>
  <si>
    <t>С-Петербугский пр., д.30 ООО " Талар"</t>
  </si>
  <si>
    <t>С-Петербургский пр., д.37  ООО "Талар"</t>
  </si>
  <si>
    <t>С-Петербугский пр., д.41 ООО "Маг"</t>
  </si>
  <si>
    <t>ул. Ботаническая , д.3/4     ЗАО "КТВ-Петергоф"</t>
  </si>
  <si>
    <t>ул. Ботаническая , д.3/4     ООО "Спутник" кафе</t>
  </si>
  <si>
    <t>ул. Ботаническая , д.3/5   ООО "Спутник" магазин</t>
  </si>
  <si>
    <t>ул. Ботаническая , д.3/5   УВД Петродворцового р-она</t>
  </si>
  <si>
    <t>ул. Ботаническая , д. 18/3   Завадская Н.Н.</t>
  </si>
  <si>
    <t>ул. Ботаническая , д. 18/4 Комитет по вопросам законности правопорядка</t>
  </si>
  <si>
    <t>ул.Чебышевская, д.14/1      ООО "Норман-Нева"</t>
  </si>
  <si>
    <t>ул.Чебышевская, д.14/2 ООО "Скомил"</t>
  </si>
  <si>
    <t>Собственный пр., д. 18 Волковская Я.В.</t>
  </si>
  <si>
    <t>2 вент-канал</t>
  </si>
  <si>
    <t>ул. Шахматова, д. 12/4  СПб ГУЗ Никольская больница</t>
  </si>
  <si>
    <t>Александрия, д. 3а</t>
  </si>
  <si>
    <t>30(нет 11 кв)</t>
  </si>
  <si>
    <t>1 (2)</t>
  </si>
  <si>
    <t>в/д17.01</t>
  </si>
  <si>
    <t>в17.01</t>
  </si>
  <si>
    <t>в/д17.01.</t>
  </si>
  <si>
    <t>в24.01</t>
  </si>
  <si>
    <t>в 21.02</t>
  </si>
  <si>
    <t>в/д17.10</t>
  </si>
  <si>
    <t>в/д24.01</t>
  </si>
  <si>
    <t>д 24.10</t>
  </si>
  <si>
    <t>в/д14.02</t>
  </si>
  <si>
    <t>1     (7)</t>
  </si>
  <si>
    <t>С-Петербургский пр., д. 49/9</t>
  </si>
  <si>
    <t>в28.02</t>
  </si>
  <si>
    <t>в/д21.02</t>
  </si>
  <si>
    <t>в21.02</t>
  </si>
  <si>
    <t>в14.02</t>
  </si>
  <si>
    <t>Адрес дома</t>
  </si>
  <si>
    <t xml:space="preserve">Кол-во         колонок </t>
  </si>
  <si>
    <t>Март</t>
  </si>
  <si>
    <t>Май</t>
  </si>
  <si>
    <t>Июнь</t>
  </si>
  <si>
    <t>Июль</t>
  </si>
  <si>
    <t>Август</t>
  </si>
  <si>
    <t>Декабрь</t>
  </si>
  <si>
    <t>Ноябрь</t>
  </si>
  <si>
    <t>Февраль</t>
  </si>
  <si>
    <r>
      <t>1</t>
    </r>
    <r>
      <rPr>
        <sz val="12"/>
        <rFont val="Times New Roman"/>
        <family val="1"/>
      </rPr>
      <t xml:space="preserve"> вент-канал</t>
    </r>
  </si>
  <si>
    <r>
      <t>1</t>
    </r>
    <r>
      <rPr>
        <sz val="12"/>
        <rFont val="Times New Roman"/>
        <family val="1"/>
      </rPr>
      <t xml:space="preserve"> вент-</t>
    </r>
  </si>
  <si>
    <t>-</t>
  </si>
  <si>
    <r>
      <t>2</t>
    </r>
    <r>
      <rPr>
        <sz val="12"/>
        <rFont val="Times New Roman"/>
        <family val="1"/>
      </rPr>
      <t xml:space="preserve"> вент канала</t>
    </r>
  </si>
  <si>
    <r>
      <t>1</t>
    </r>
    <r>
      <rPr>
        <sz val="12"/>
        <rFont val="Times New Roman"/>
        <family val="1"/>
      </rPr>
      <t xml:space="preserve"> вент канал</t>
    </r>
  </si>
  <si>
    <r>
      <t>4</t>
    </r>
    <r>
      <rPr>
        <sz val="12"/>
        <rFont val="Times New Roman"/>
        <family val="1"/>
      </rPr>
      <t xml:space="preserve"> вент-канала</t>
    </r>
  </si>
  <si>
    <r>
      <t>3</t>
    </r>
    <r>
      <rPr>
        <sz val="12"/>
        <rFont val="Times New Roman"/>
        <family val="1"/>
      </rPr>
      <t xml:space="preserve"> вент-канала</t>
    </r>
  </si>
  <si>
    <r>
      <t>1</t>
    </r>
    <r>
      <rPr>
        <sz val="12"/>
        <rFont val="Times New Roman"/>
        <family val="1"/>
      </rPr>
      <t xml:space="preserve"> вент-канала</t>
    </r>
  </si>
  <si>
    <r>
      <t>3</t>
    </r>
    <r>
      <rPr>
        <sz val="12"/>
        <rFont val="Times New Roman"/>
        <family val="1"/>
      </rPr>
      <t xml:space="preserve">  вент-канала</t>
    </r>
  </si>
  <si>
    <r>
      <t>2</t>
    </r>
    <r>
      <rPr>
        <sz val="12"/>
        <rFont val="Times New Roman"/>
        <family val="1"/>
      </rPr>
      <t xml:space="preserve"> вент-канала</t>
    </r>
  </si>
  <si>
    <r>
      <t xml:space="preserve">2 </t>
    </r>
    <r>
      <rPr>
        <sz val="12"/>
        <rFont val="Times New Roman"/>
        <family val="1"/>
      </rPr>
      <t>вент-канала</t>
    </r>
  </si>
  <si>
    <t>В Дубинина    ,12а</t>
  </si>
  <si>
    <t>Домоуправление № 1</t>
  </si>
  <si>
    <t>Материал труб - кирпич</t>
  </si>
  <si>
    <t xml:space="preserve"> ул. Никольская, д.3</t>
  </si>
  <si>
    <t>№ п/п</t>
  </si>
  <si>
    <t>Кол- во квартир</t>
  </si>
  <si>
    <t>ул. Аврова, д.15б</t>
  </si>
  <si>
    <t>ул.Аврова, д. 15а</t>
  </si>
  <si>
    <t xml:space="preserve">ул. Аврова, д.15 </t>
  </si>
  <si>
    <t>ул. Аврова, д.13</t>
  </si>
  <si>
    <r>
      <t>1</t>
    </r>
    <r>
      <rPr>
        <sz val="12"/>
        <rFont val="Times New Roman"/>
        <family val="1"/>
      </rPr>
      <t xml:space="preserve"> дымоход</t>
    </r>
  </si>
  <si>
    <r>
      <t>в ванной</t>
    </r>
    <r>
      <rPr>
        <b/>
        <sz val="11"/>
        <rFont val="Times New Roman"/>
        <family val="1"/>
      </rPr>
      <t xml:space="preserve"> 29</t>
    </r>
  </si>
  <si>
    <t>С-Петербургский пр.,д.6а</t>
  </si>
  <si>
    <t>С-Петербургский пр.,д.14</t>
  </si>
  <si>
    <t>ул. Аврова , д. 13                   ООО "Влада" (аренда)</t>
  </si>
  <si>
    <t>ул. Аврова , д.11                   ООО "Маяк"   (аренда)</t>
  </si>
  <si>
    <t>С-Петербургский пр.,д.8/9</t>
  </si>
  <si>
    <t>ул. Константиновская, д.22</t>
  </si>
  <si>
    <t>ул. Михайловская , д. 5а</t>
  </si>
  <si>
    <r>
      <t xml:space="preserve">в ванной </t>
    </r>
    <r>
      <rPr>
        <b/>
        <sz val="11"/>
        <rFont val="Times New Roman"/>
        <family val="1"/>
      </rPr>
      <t>27</t>
    </r>
  </si>
  <si>
    <t>С-Петербургский пр.,д.9</t>
  </si>
  <si>
    <t>ул. Аврова, д. 20</t>
  </si>
  <si>
    <r>
      <t>в ванной</t>
    </r>
    <r>
      <rPr>
        <b/>
        <sz val="11"/>
        <rFont val="Times New Roman"/>
        <family val="1"/>
      </rPr>
      <t xml:space="preserve"> 8</t>
    </r>
  </si>
  <si>
    <r>
      <t>в ванной</t>
    </r>
    <r>
      <rPr>
        <b/>
        <sz val="11"/>
        <rFont val="Times New Roman"/>
        <family val="1"/>
      </rPr>
      <t xml:space="preserve"> 18</t>
    </r>
  </si>
  <si>
    <t>С-Петербургский пр.,д.12</t>
  </si>
  <si>
    <r>
      <t>в ванной</t>
    </r>
    <r>
      <rPr>
        <b/>
        <sz val="11"/>
        <rFont val="Times New Roman"/>
        <family val="1"/>
      </rPr>
      <t xml:space="preserve"> 21</t>
    </r>
  </si>
  <si>
    <t>С-Петербургский пр.,д.17</t>
  </si>
  <si>
    <r>
      <t>в ванной</t>
    </r>
    <r>
      <rPr>
        <b/>
        <sz val="11"/>
        <rFont val="Times New Roman"/>
        <family val="1"/>
      </rPr>
      <t xml:space="preserve"> 46</t>
    </r>
  </si>
  <si>
    <r>
      <t>3</t>
    </r>
    <r>
      <rPr>
        <sz val="12"/>
        <rFont val="Times New Roman"/>
        <family val="1"/>
      </rPr>
      <t xml:space="preserve"> вент-канал</t>
    </r>
  </si>
  <si>
    <t>ул.Константиновская, д.2</t>
  </si>
  <si>
    <r>
      <t xml:space="preserve">1 </t>
    </r>
    <r>
      <rPr>
        <sz val="12"/>
        <rFont val="Times New Roman"/>
        <family val="1"/>
      </rPr>
      <t>г/колонка</t>
    </r>
  </si>
  <si>
    <t>в 27.02</t>
  </si>
  <si>
    <t>ул.Константиновская, д.4</t>
  </si>
  <si>
    <t>ул. Михайловская , д. 7</t>
  </si>
  <si>
    <r>
      <t>в ванной</t>
    </r>
    <r>
      <rPr>
        <b/>
        <sz val="11"/>
        <rFont val="Times New Roman"/>
        <family val="1"/>
      </rPr>
      <t xml:space="preserve"> 27</t>
    </r>
  </si>
  <si>
    <t>ул.Никольская, д.8</t>
  </si>
  <si>
    <t>ул.Зверинская, д.11</t>
  </si>
  <si>
    <t>С-Петербугский пр., д.29</t>
  </si>
  <si>
    <r>
      <t>в ванной</t>
    </r>
    <r>
      <rPr>
        <b/>
        <sz val="11"/>
        <rFont val="Times New Roman"/>
        <family val="1"/>
      </rPr>
      <t xml:space="preserve"> 14</t>
    </r>
  </si>
  <si>
    <r>
      <t xml:space="preserve">1 </t>
    </r>
    <r>
      <rPr>
        <sz val="12"/>
        <rFont val="Times New Roman"/>
        <family val="1"/>
      </rPr>
      <t>вент-канал</t>
    </r>
  </si>
  <si>
    <t>ул.Лихардовская, д.6</t>
  </si>
  <si>
    <t>С-Петербугский пр., д.27</t>
  </si>
  <si>
    <t>ул. Аврова, д. 10</t>
  </si>
  <si>
    <t>Январь</t>
  </si>
  <si>
    <t>Апрель</t>
  </si>
  <si>
    <t>Сентябрь</t>
  </si>
  <si>
    <t>Октябрь</t>
  </si>
  <si>
    <t>Дата проверки и очистки дымоходов и вентканалов</t>
  </si>
  <si>
    <t>ул. Аврова, д. 12</t>
  </si>
  <si>
    <t>ул. Зверинская, д. 1</t>
  </si>
  <si>
    <t>ул. Зверинская, д. 13</t>
  </si>
  <si>
    <t>ул. Константиновская, д.10</t>
  </si>
  <si>
    <t>ул. Аврова, д. 16</t>
  </si>
  <si>
    <t>ул. Аврова, д. 17/1</t>
  </si>
  <si>
    <r>
      <t xml:space="preserve">7 </t>
    </r>
    <r>
      <rPr>
        <sz val="12"/>
        <rFont val="Times New Roman"/>
        <family val="1"/>
      </rPr>
      <t xml:space="preserve"> (</t>
    </r>
    <r>
      <rPr>
        <sz val="8"/>
        <rFont val="Times New Roman"/>
        <family val="1"/>
      </rPr>
      <t>1,2,3,4,6,8,9)</t>
    </r>
  </si>
  <si>
    <r>
      <t xml:space="preserve">11 </t>
    </r>
    <r>
      <rPr>
        <sz val="8"/>
        <rFont val="Times New Roman"/>
        <family val="1"/>
      </rPr>
      <t>(1,2,3,4,6,7,8,            9,10,11,12)</t>
    </r>
  </si>
  <si>
    <r>
      <t xml:space="preserve">10 </t>
    </r>
    <r>
      <rPr>
        <sz val="8"/>
        <rFont val="Times New Roman"/>
        <family val="1"/>
      </rPr>
      <t>(1,3,4,5,6,7,8,9 ,11,12)</t>
    </r>
  </si>
  <si>
    <r>
      <t xml:space="preserve">9  </t>
    </r>
    <r>
      <rPr>
        <sz val="8"/>
        <rFont val="Times New Roman"/>
        <family val="1"/>
      </rPr>
      <t>(1,3,4,5,6,7,8,9,12)</t>
    </r>
  </si>
  <si>
    <r>
      <t xml:space="preserve">5   </t>
    </r>
    <r>
      <rPr>
        <b/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(2,5,6,7.8)</t>
    </r>
  </si>
  <si>
    <r>
      <t xml:space="preserve">9            </t>
    </r>
    <r>
      <rPr>
        <sz val="8"/>
        <rFont val="Times New Roman"/>
        <family val="1"/>
      </rPr>
      <t>(1,2,3,5,6,10, 13,15,16)</t>
    </r>
  </si>
  <si>
    <r>
      <t>10</t>
    </r>
    <r>
      <rPr>
        <sz val="8"/>
        <rFont val="Times New Roman"/>
        <family val="1"/>
      </rPr>
      <t>(</t>
    </r>
    <r>
      <rPr>
        <sz val="9"/>
        <rFont val="Times New Roman"/>
        <family val="1"/>
      </rPr>
      <t>1,3,5,6,7,8,10,11, 13, 14</t>
    </r>
    <r>
      <rPr>
        <sz val="8"/>
        <rFont val="Times New Roman"/>
        <family val="1"/>
      </rPr>
      <t>)</t>
    </r>
  </si>
  <si>
    <r>
      <t xml:space="preserve">9                </t>
    </r>
    <r>
      <rPr>
        <sz val="8"/>
        <rFont val="Times New Roman"/>
        <family val="1"/>
      </rPr>
      <t>(1,3,4,5,6,7,10, 11,12)</t>
    </r>
  </si>
  <si>
    <r>
      <t>7</t>
    </r>
    <r>
      <rPr>
        <sz val="8"/>
        <rFont val="Times New Roman"/>
        <family val="1"/>
      </rPr>
      <t>(2,3,4,5,6,7,8)</t>
    </r>
  </si>
  <si>
    <r>
      <t>1</t>
    </r>
    <r>
      <rPr>
        <sz val="12"/>
        <rFont val="Times New Roman"/>
        <family val="1"/>
      </rPr>
      <t>вент.</t>
    </r>
  </si>
  <si>
    <r>
      <t xml:space="preserve">в ванной </t>
    </r>
    <r>
      <rPr>
        <b/>
        <sz val="12"/>
        <rFont val="Times New Roman"/>
        <family val="1"/>
      </rPr>
      <t>18</t>
    </r>
  </si>
  <si>
    <t xml:space="preserve">ул.Константиновская, д.23/13                   </t>
  </si>
  <si>
    <t xml:space="preserve">ул.Константиновская, д.23/13   Худ. Левченко   (аренда)                   </t>
  </si>
  <si>
    <t>ул. Эйхенская, д.13/10</t>
  </si>
  <si>
    <t>ул. Эйхенская, д.11</t>
  </si>
  <si>
    <t xml:space="preserve">ул.Константиновская, д.21                 </t>
  </si>
  <si>
    <t>ул.Бородачева, д.8</t>
  </si>
  <si>
    <t>ул.Бородачева, д.8                                        Об-во "Могикане" (аренда)</t>
  </si>
  <si>
    <t xml:space="preserve"> ул. Никольская, д.10</t>
  </si>
  <si>
    <t xml:space="preserve"> ул. Никольская, д.10        Центр соц. обслуж.   (аренда)</t>
  </si>
  <si>
    <t>ул.Бородачева, д.10</t>
  </si>
  <si>
    <t>ул. Михайловская , д. 15</t>
  </si>
  <si>
    <t>ул. Эйхенская, д.5/7</t>
  </si>
  <si>
    <t>ул. Эйхенская, д.3/8</t>
  </si>
  <si>
    <t>ул.Прудовая, д. 8</t>
  </si>
  <si>
    <t>ул.Прудовая, д. 10</t>
  </si>
  <si>
    <t>С-Петербугский пр., д.28   нотар. Калошина (аренда)</t>
  </si>
  <si>
    <r>
      <t xml:space="preserve">в ванной                                                     </t>
    </r>
    <r>
      <rPr>
        <b/>
        <sz val="12"/>
        <rFont val="Times New Roman"/>
        <family val="1"/>
      </rPr>
      <t>4</t>
    </r>
  </si>
  <si>
    <r>
      <t xml:space="preserve">в ванной                                                     </t>
    </r>
    <r>
      <rPr>
        <b/>
        <sz val="12"/>
        <rFont val="Times New Roman"/>
        <family val="1"/>
      </rPr>
      <t>10</t>
    </r>
  </si>
  <si>
    <t>С-Петербугский пр., д.41</t>
  </si>
  <si>
    <t>С-Петербугский пр., д.41 ООО "Вита-Ант" (аренда)</t>
  </si>
  <si>
    <t>ул. Эйхенская, д.15</t>
  </si>
  <si>
    <r>
      <t xml:space="preserve">в ванной                                                  </t>
    </r>
    <r>
      <rPr>
        <b/>
        <sz val="12"/>
        <rFont val="Times New Roman"/>
        <family val="1"/>
      </rPr>
      <t xml:space="preserve">   12</t>
    </r>
  </si>
  <si>
    <t>ул. Эйхенская, д.17</t>
  </si>
  <si>
    <r>
      <t xml:space="preserve">в ванной                                                  </t>
    </r>
    <r>
      <rPr>
        <b/>
        <sz val="12"/>
        <rFont val="Times New Roman"/>
        <family val="1"/>
      </rPr>
      <t xml:space="preserve">   6</t>
    </r>
  </si>
  <si>
    <r>
      <t xml:space="preserve">в ванной                                                  </t>
    </r>
    <r>
      <rPr>
        <b/>
        <sz val="12"/>
        <rFont val="Times New Roman"/>
        <family val="1"/>
      </rPr>
      <t xml:space="preserve">   29</t>
    </r>
  </si>
  <si>
    <t>Торговая пл., д.4</t>
  </si>
  <si>
    <r>
      <t xml:space="preserve">в ванной  </t>
    </r>
    <r>
      <rPr>
        <b/>
        <sz val="12"/>
        <rFont val="Times New Roman"/>
        <family val="1"/>
      </rPr>
      <t>4</t>
    </r>
  </si>
  <si>
    <r>
      <t xml:space="preserve">в ванной  </t>
    </r>
    <r>
      <rPr>
        <b/>
        <sz val="12"/>
        <rFont val="Times New Roman"/>
        <family val="1"/>
      </rPr>
      <t>18</t>
    </r>
  </si>
  <si>
    <t>С-Петербургский пр., д. 48</t>
  </si>
  <si>
    <t>С-Петербургский пр., д. 51</t>
  </si>
  <si>
    <t>С-Петербургский пр., д. 54</t>
  </si>
  <si>
    <r>
      <t xml:space="preserve">в ванной  </t>
    </r>
    <r>
      <rPr>
        <b/>
        <sz val="12"/>
        <rFont val="Times New Roman"/>
        <family val="1"/>
      </rPr>
      <t>27</t>
    </r>
  </si>
  <si>
    <t xml:space="preserve">ул.К-Гренадерская, д.9 </t>
  </si>
  <si>
    <t xml:space="preserve">ул.К-Гренадерская, д.11 </t>
  </si>
  <si>
    <t>С-Петербургский пр., д. 56</t>
  </si>
  <si>
    <r>
      <t xml:space="preserve">в ванной </t>
    </r>
    <r>
      <rPr>
        <b/>
        <sz val="12"/>
        <rFont val="Times New Roman"/>
        <family val="1"/>
      </rPr>
      <t>32</t>
    </r>
  </si>
  <si>
    <t>ул.К-Гренадерская, д.7</t>
  </si>
  <si>
    <t>ул. Прудовая, д.3</t>
  </si>
  <si>
    <t>ул.Самсониевская ,д.5</t>
  </si>
  <si>
    <t>ул. Торговая, д. 6</t>
  </si>
  <si>
    <r>
      <t xml:space="preserve">в ванной </t>
    </r>
    <r>
      <rPr>
        <b/>
        <sz val="12"/>
        <rFont val="Times New Roman"/>
        <family val="1"/>
      </rPr>
      <t>33</t>
    </r>
  </si>
  <si>
    <t>ул.Самсониевская ,д.7</t>
  </si>
  <si>
    <t>С-Петербургский пр., д. 35</t>
  </si>
  <si>
    <r>
      <t>в ванной</t>
    </r>
    <r>
      <rPr>
        <b/>
        <sz val="12"/>
        <rFont val="Times New Roman"/>
        <family val="1"/>
      </rPr>
      <t xml:space="preserve"> 4</t>
    </r>
  </si>
  <si>
    <r>
      <t xml:space="preserve">в ванной </t>
    </r>
    <r>
      <rPr>
        <b/>
        <sz val="11"/>
        <rFont val="Times New Roman"/>
        <family val="1"/>
      </rPr>
      <t>29</t>
    </r>
  </si>
  <si>
    <t>С-Петербургский пр., д. 37</t>
  </si>
  <si>
    <r>
      <t>в ванной</t>
    </r>
    <r>
      <rPr>
        <b/>
        <sz val="12"/>
        <rFont val="Times New Roman"/>
        <family val="1"/>
      </rPr>
      <t xml:space="preserve"> 27</t>
    </r>
  </si>
  <si>
    <t>С-Петербургский пр., д. 58</t>
  </si>
  <si>
    <t>ул.Эйхенская, д. 21</t>
  </si>
  <si>
    <t>С-Петербургский пр., д. 42</t>
  </si>
  <si>
    <t>С-Петербургский пр., д. 46</t>
  </si>
  <si>
    <t>ул. Разводная, д. 21                    Пр-ль  Маккамов Р.Т.</t>
  </si>
  <si>
    <t>В. Дубинина   ,12а                     Библиотека</t>
  </si>
  <si>
    <r>
      <t xml:space="preserve">9 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в ванной</t>
    </r>
  </si>
  <si>
    <r>
      <t xml:space="preserve">3 </t>
    </r>
    <r>
      <rPr>
        <sz val="10"/>
        <rFont val="Times New Roman"/>
        <family val="1"/>
      </rPr>
      <t>(5,6,21)</t>
    </r>
  </si>
  <si>
    <r>
      <t xml:space="preserve">2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(5,21)</t>
    </r>
  </si>
  <si>
    <r>
      <t xml:space="preserve">5   </t>
    </r>
    <r>
      <rPr>
        <sz val="10"/>
        <rFont val="Times New Roman"/>
        <family val="1"/>
      </rPr>
      <t>(1,3,4,6,7)</t>
    </r>
  </si>
  <si>
    <r>
      <t xml:space="preserve">В ванной              </t>
    </r>
    <r>
      <rPr>
        <b/>
        <sz val="12"/>
        <rFont val="Times New Roman"/>
        <family val="1"/>
      </rPr>
      <t xml:space="preserve"> 14</t>
    </r>
  </si>
  <si>
    <r>
      <t xml:space="preserve">        2 </t>
    </r>
    <r>
      <rPr>
        <sz val="11"/>
        <rFont val="Times New Roman"/>
        <family val="1"/>
      </rPr>
      <t>(2,5)</t>
    </r>
  </si>
  <si>
    <t>В. Дубинина   ,12а                                ООО "Фирма Альянс"</t>
  </si>
  <si>
    <t>в27.02</t>
  </si>
  <si>
    <t>С-Петербургский пр., д. 52</t>
  </si>
  <si>
    <t>С-Петербургский пр., д. 52   ООО "КВАРТЕТ" (аренда)</t>
  </si>
  <si>
    <t>ул.Мастеровой, д.6</t>
  </si>
  <si>
    <t>ул.Разводная, д. 4</t>
  </si>
  <si>
    <t>ул.Разводная, д. 4                    ООО "Стиль" (аренда)</t>
  </si>
  <si>
    <t>ул.Разводная, д. 4                    ООО "Фирма"-Кноп (аренда)</t>
  </si>
  <si>
    <t xml:space="preserve">ул. Разводная, д.11/50   </t>
  </si>
  <si>
    <t>ул. Разводная, д.13</t>
  </si>
  <si>
    <t>ул. Разводная, д.10</t>
  </si>
  <si>
    <t>в/д27.02</t>
  </si>
  <si>
    <t>ул. Аврова, д.13б</t>
  </si>
  <si>
    <t>ул. Аврова, д.13а</t>
  </si>
  <si>
    <t>ул. Аврова, д.11б</t>
  </si>
  <si>
    <t>ул. Аврова, д.11</t>
  </si>
  <si>
    <t>ул. Аврова, д.11а</t>
  </si>
  <si>
    <t>ул. Аврова, д.8</t>
  </si>
  <si>
    <t>ул.Михайловская, д. 3</t>
  </si>
  <si>
    <t>ул. Михайловская , д. 9</t>
  </si>
  <si>
    <t>ул. Аврова, д. 18</t>
  </si>
  <si>
    <t>ул.Константиновская,д.14/11</t>
  </si>
  <si>
    <t>ИТОГО:</t>
  </si>
  <si>
    <t>вентканалов</t>
  </si>
  <si>
    <t>дымоходов</t>
  </si>
  <si>
    <t>Домоуправление № 2</t>
  </si>
  <si>
    <t>С-Петербургский пр.,д.14 ООИ "Олвиз" (аренда)</t>
  </si>
  <si>
    <t>ул.Ж.Революции, д .6</t>
  </si>
  <si>
    <t>С-Петербургский пр., д. 56   ООО "Фармакор" (аренда)</t>
  </si>
  <si>
    <t>Материал труб  - бетон</t>
  </si>
  <si>
    <r>
      <t xml:space="preserve">В ванной </t>
    </r>
    <r>
      <rPr>
        <b/>
        <sz val="12"/>
        <rFont val="Times New Roman"/>
        <family val="1"/>
      </rPr>
      <t>22</t>
    </r>
  </si>
  <si>
    <t>ул.Козлова, д. 14</t>
  </si>
  <si>
    <t>ул.Козлова, д. 18</t>
  </si>
  <si>
    <t>в05.03</t>
  </si>
  <si>
    <t>ул.Козлова, д. 16</t>
  </si>
  <si>
    <t>Б-р Горкушенко, д.16/24</t>
  </si>
  <si>
    <t>ул.Козлова, д. 20</t>
  </si>
  <si>
    <t>ул.Козлова, д. 22</t>
  </si>
  <si>
    <t>ул.Озерковая, д.19</t>
  </si>
  <si>
    <t>ул.Озерковая, д. 21</t>
  </si>
  <si>
    <t>ул.Озерковая, д. 25</t>
  </si>
  <si>
    <t xml:space="preserve">Б-р Горкушенко, д.22/31 </t>
  </si>
  <si>
    <t>Б-р Горкушенко, д.18</t>
  </si>
  <si>
    <t>ул.Озерковая, д. 23</t>
  </si>
  <si>
    <t>ул.Озерковая, д. 27</t>
  </si>
  <si>
    <t>ул.Озерковая, д. 29</t>
  </si>
  <si>
    <t>ул.Озерковая, д. 3</t>
  </si>
  <si>
    <t>ул.Озерковая, д. 5</t>
  </si>
  <si>
    <t>ул.Озерковая, д. 7</t>
  </si>
  <si>
    <t>ул.Озерковая, д. 11</t>
  </si>
  <si>
    <t>ул.Озерковая, д. 13</t>
  </si>
  <si>
    <t>ул.Озерковая, д. 15</t>
  </si>
  <si>
    <t>ул.Озерковая, д. 17</t>
  </si>
  <si>
    <t>ул.Дашкевича, д.9а</t>
  </si>
  <si>
    <t>ул. Козлова , д.2/5</t>
  </si>
  <si>
    <t>Эрлеровский б-р, д.10</t>
  </si>
  <si>
    <t>ул.Козлова, д.12</t>
  </si>
  <si>
    <t>ул.Козлова, д.6</t>
  </si>
  <si>
    <t>ул.Козлова, д.4</t>
  </si>
  <si>
    <t>ул.Козлова, д.10</t>
  </si>
  <si>
    <t>ул.Козлова, д. 8</t>
  </si>
  <si>
    <t>Эрлеровский б-р, д.4</t>
  </si>
  <si>
    <t>Эрлеровский б-р, д.4          ЗАО "Нев.опт. Холдинг" (аренда)</t>
  </si>
  <si>
    <t>Эрлеровский б-р, д.6</t>
  </si>
  <si>
    <r>
      <t xml:space="preserve">В ванной </t>
    </r>
    <r>
      <rPr>
        <b/>
        <sz val="12"/>
        <rFont val="Times New Roman"/>
        <family val="1"/>
      </rPr>
      <t>24</t>
    </r>
  </si>
  <si>
    <r>
      <t xml:space="preserve">В ванной </t>
    </r>
    <r>
      <rPr>
        <b/>
        <sz val="12"/>
        <rFont val="Times New Roman"/>
        <family val="1"/>
      </rPr>
      <t>31</t>
    </r>
  </si>
  <si>
    <t>Эрлеровский б-р, д.8</t>
  </si>
  <si>
    <t>ул.Аврова, д. 39</t>
  </si>
  <si>
    <t>ул.Аврова, д. 32</t>
  </si>
  <si>
    <t xml:space="preserve">                                                                  Главный инженер ООО "ЖКС г.Петродворца"             ___________________        ________________________                                                                                                           </t>
  </si>
  <si>
    <t>Эрлеровский б-р, д.4    об-во "Надежда"</t>
  </si>
  <si>
    <t xml:space="preserve">                                                          Главный инженер ООО "ЖКС г.Петродворца"          ____________________       ________________________                                                                                                              </t>
  </si>
  <si>
    <t xml:space="preserve">                                                                    Главный инженер ООО "ЖКС г.Петродворца"                 _______________                 ________________________                                                                                                       </t>
  </si>
  <si>
    <t>3 вент канала</t>
  </si>
  <si>
    <t>С-Петербугский пр., д.25 ООО "Связной Логистика"</t>
  </si>
  <si>
    <t>С-Петербугский пр., д.25  Сергеева Н.В.</t>
  </si>
  <si>
    <t xml:space="preserve">С-Петербугский пр., д.25  Торговая компания "Боско" </t>
  </si>
  <si>
    <t>С-Петербугский пр., д.29   ООО " Пирамида"</t>
  </si>
  <si>
    <t>С-Петербургский пр., д. 46  ООО "ПТПК"" (аренда)</t>
  </si>
  <si>
    <t>Торговая пл., д.4    ООО "КРИСТАЛ"   (аренда)</t>
  </si>
  <si>
    <t>ул. Аврова, д. 16                            Детская  психиатрия (аренда)</t>
  </si>
  <si>
    <t xml:space="preserve">ул. Аврова, д. 10                      ООО "Рамбов первый" </t>
  </si>
  <si>
    <t>2 вент</t>
  </si>
  <si>
    <t xml:space="preserve">С-Петербугский пр., д.25              ИП Марусев </t>
  </si>
  <si>
    <t>С-Петербургский пр.,д.8/9        Центр соц. помощи</t>
  </si>
  <si>
    <t>Торговая пл., д.4                      Русская телефонная компания</t>
  </si>
  <si>
    <t>С-Петербургский пр.,д.14  ООО "Марсель"</t>
  </si>
  <si>
    <t xml:space="preserve">ул.Разводная, д. 4   Учр."Универсал-текстиль" </t>
  </si>
  <si>
    <r>
      <t>1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вент-канал</t>
    </r>
  </si>
  <si>
    <r>
      <t xml:space="preserve">4   </t>
    </r>
    <r>
      <rPr>
        <sz val="12"/>
        <rFont val="Times New Roman"/>
        <family val="1"/>
      </rPr>
      <t>вет-канал</t>
    </r>
    <r>
      <rPr>
        <b/>
        <sz val="12"/>
        <rFont val="Times New Roman"/>
        <family val="1"/>
      </rPr>
      <t>.</t>
    </r>
  </si>
  <si>
    <r>
      <t xml:space="preserve">2   </t>
    </r>
    <r>
      <rPr>
        <sz val="12"/>
        <rFont val="Times New Roman"/>
        <family val="1"/>
      </rPr>
      <t>вет-канал</t>
    </r>
    <r>
      <rPr>
        <b/>
        <sz val="12"/>
        <rFont val="Times New Roman"/>
        <family val="1"/>
      </rPr>
      <t>.</t>
    </r>
  </si>
  <si>
    <r>
      <t xml:space="preserve">6 </t>
    </r>
    <r>
      <rPr>
        <b/>
        <sz val="8"/>
        <rFont val="Times New Roman"/>
        <family val="1"/>
      </rPr>
      <t>(3,4,5,6,7,8)</t>
    </r>
  </si>
  <si>
    <r>
      <t xml:space="preserve">в ванной </t>
    </r>
    <r>
      <rPr>
        <b/>
        <sz val="12"/>
        <rFont val="Times New Roman"/>
        <family val="1"/>
      </rPr>
      <t>6</t>
    </r>
  </si>
  <si>
    <r>
      <t xml:space="preserve">2 </t>
    </r>
    <r>
      <rPr>
        <sz val="12"/>
        <rFont val="Times New Roman"/>
        <family val="1"/>
      </rPr>
      <t>вент-  канала</t>
    </r>
  </si>
  <si>
    <r>
      <t xml:space="preserve">3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(2,3,4)</t>
    </r>
  </si>
  <si>
    <r>
      <t xml:space="preserve">14 
</t>
    </r>
    <r>
      <rPr>
        <sz val="8"/>
        <rFont val="Times New Roman"/>
        <family val="1"/>
      </rPr>
      <t>(1-3, 5-15)  нет кв.4</t>
    </r>
  </si>
  <si>
    <r>
      <t xml:space="preserve">13 </t>
    </r>
    <r>
      <rPr>
        <sz val="9"/>
        <rFont val="Times New Roman"/>
        <family val="1"/>
      </rPr>
      <t xml:space="preserve">(1,2,3,5,6,7,8,9, 10,11,12,13,15) нет.кв4, в кв. 14 эл-плита, </t>
    </r>
  </si>
  <si>
    <r>
      <t>1</t>
    </r>
    <r>
      <rPr>
        <sz val="12"/>
        <rFont val="Times New Roman"/>
        <family val="1"/>
      </rPr>
      <t xml:space="preserve"> вент</t>
    </r>
  </si>
  <si>
    <r>
      <t xml:space="preserve">в ванной </t>
    </r>
    <r>
      <rPr>
        <b/>
        <sz val="12"/>
        <rFont val="Times New Roman"/>
        <family val="1"/>
      </rPr>
      <t>27</t>
    </r>
  </si>
  <si>
    <r>
      <t xml:space="preserve">3    </t>
    </r>
    <r>
      <rPr>
        <sz val="10"/>
        <rFont val="Times New Roman"/>
        <family val="1"/>
      </rPr>
      <t>(2,5,6)</t>
    </r>
  </si>
  <si>
    <r>
      <t>7(</t>
    </r>
    <r>
      <rPr>
        <b/>
        <sz val="9"/>
        <rFont val="Times New Roman"/>
        <family val="1"/>
      </rPr>
      <t>1-5,7,10)</t>
    </r>
  </si>
  <si>
    <r>
      <t>4   (</t>
    </r>
    <r>
      <rPr>
        <b/>
        <sz val="8"/>
        <rFont val="Times New Roman"/>
        <family val="1"/>
      </rPr>
      <t>5.6.7.8)</t>
    </r>
  </si>
  <si>
    <r>
      <t xml:space="preserve">6   </t>
    </r>
    <r>
      <rPr>
        <sz val="8"/>
        <rFont val="Times New Roman"/>
        <family val="1"/>
      </rPr>
      <t>(2,3,4,5,6,7)</t>
    </r>
  </si>
  <si>
    <r>
      <t xml:space="preserve">3            </t>
    </r>
    <r>
      <rPr>
        <sz val="9"/>
        <rFont val="Times New Roman"/>
        <family val="1"/>
      </rPr>
      <t>(3,4,7)</t>
    </r>
  </si>
  <si>
    <r>
      <t xml:space="preserve">30             </t>
    </r>
    <r>
      <rPr>
        <b/>
        <sz val="8"/>
        <rFont val="Times New Roman"/>
        <family val="1"/>
      </rPr>
      <t>(1-10,12-31)</t>
    </r>
  </si>
  <si>
    <r>
      <t xml:space="preserve">2 </t>
    </r>
    <r>
      <rPr>
        <sz val="9"/>
        <rFont val="Times New Roman"/>
        <family val="1"/>
      </rPr>
      <t>(1,5)</t>
    </r>
  </si>
  <si>
    <r>
      <t>5</t>
    </r>
    <r>
      <rPr>
        <b/>
        <sz val="10"/>
        <rFont val="Times New Roman"/>
        <family val="1"/>
      </rPr>
      <t>(4,5,6,7,8)</t>
    </r>
  </si>
  <si>
    <t>Эрлеровский  б-р, д.2                 Аптека Радуга Недвижимость</t>
  </si>
  <si>
    <t>Бр-р Горкушенко, д.7 РУВД</t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</si>
  <si>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(1,2,9)</t>
    </r>
  </si>
  <si>
    <r>
      <t>10</t>
    </r>
    <r>
      <rPr>
        <sz val="8"/>
        <rFont val="Times New Roman"/>
        <family val="1"/>
      </rPr>
      <t>(1,2,4,5,6,7,8,9,11, 12)</t>
    </r>
  </si>
  <si>
    <r>
      <t xml:space="preserve">В ванной </t>
    </r>
    <r>
      <rPr>
        <b/>
        <sz val="12"/>
        <rFont val="Times New Roman"/>
        <family val="1"/>
      </rPr>
      <t xml:space="preserve">10            </t>
    </r>
    <r>
      <rPr>
        <sz val="9"/>
        <rFont val="Times New Roman"/>
        <family val="1"/>
      </rPr>
      <t>(нет кв.3,10)</t>
    </r>
  </si>
  <si>
    <r>
      <t xml:space="preserve">В ванной </t>
    </r>
    <r>
      <rPr>
        <b/>
        <sz val="12"/>
        <rFont val="Times New Roman"/>
        <family val="1"/>
      </rPr>
      <t xml:space="preserve">23              </t>
    </r>
    <r>
      <rPr>
        <sz val="12"/>
        <rFont val="Times New Roman"/>
        <family val="1"/>
      </rPr>
      <t>со 2по24</t>
    </r>
  </si>
  <si>
    <r>
      <t xml:space="preserve">4 </t>
    </r>
    <r>
      <rPr>
        <sz val="12"/>
        <rFont val="Times New Roman"/>
        <family val="1"/>
      </rPr>
      <t>вент-канала</t>
    </r>
  </si>
  <si>
    <t>ул.Аврова, д. 45</t>
  </si>
  <si>
    <t>Эрлеровский  б-р, д.2</t>
  </si>
  <si>
    <t>Материал труб - бетон</t>
  </si>
  <si>
    <t>ул.П.Козлова, д.11</t>
  </si>
  <si>
    <t>ул.П.Козлова, д.7</t>
  </si>
  <si>
    <t>ул.П.Козлова, д. 3</t>
  </si>
  <si>
    <t>ул.П.Козлова, д.5</t>
  </si>
  <si>
    <t>ул.Дашкевича , д.6</t>
  </si>
  <si>
    <t>ул.Дашкевича , д.6               ООО "РАЙС"(аренда)</t>
  </si>
  <si>
    <t>ул.Дашкевича , д.7</t>
  </si>
  <si>
    <t>ул.Дашкевича , д.5</t>
  </si>
  <si>
    <t>Дом с печным отоплением</t>
  </si>
  <si>
    <t xml:space="preserve"> ул.Жарновецкого, д.4  </t>
  </si>
  <si>
    <t xml:space="preserve"> ул.Жарновецкого, д.2</t>
  </si>
  <si>
    <t>Эрлеровский бр-р, д. 22</t>
  </si>
  <si>
    <t>в10.12</t>
  </si>
  <si>
    <t>д08.10</t>
  </si>
  <si>
    <t>в09.10</t>
  </si>
  <si>
    <t>в15.10</t>
  </si>
  <si>
    <t>в10.09</t>
  </si>
  <si>
    <t>в07.05</t>
  </si>
  <si>
    <t>в08.10</t>
  </si>
  <si>
    <t>Эрлеровский бр-р, д. 24</t>
  </si>
  <si>
    <t>Б-р Горкушенко, д. 3</t>
  </si>
  <si>
    <t>Эрлеровский  бр-р, д.14</t>
  </si>
  <si>
    <t>Эрлеровский  бр-р, д.16</t>
  </si>
  <si>
    <t>Эрлеровский  бр-р, д.18</t>
  </si>
  <si>
    <t>ул. Жарновецкого, д. 8</t>
  </si>
  <si>
    <t>ул. Жарновецкого, д. 6</t>
  </si>
  <si>
    <t>Бр-р Горкушенко, д.5/1</t>
  </si>
  <si>
    <t>Бр-р Горкушенко, д.5/2</t>
  </si>
  <si>
    <t>Бр-р Горкушенко, д.9</t>
  </si>
  <si>
    <t>Бр-р Горкушенко, д.9/1</t>
  </si>
  <si>
    <t>Бр-р Горкушенко, д.9/2</t>
  </si>
  <si>
    <t>ул. Озерковая, д.35</t>
  </si>
  <si>
    <t>ул. Озерковая, д.37</t>
  </si>
  <si>
    <t>ул. Озерковая, д.39</t>
  </si>
  <si>
    <t>ул. Озерковая, д.41</t>
  </si>
  <si>
    <t>Дома с горячим водоснабжением</t>
  </si>
  <si>
    <t>ул. Озерковая, д.33</t>
  </si>
  <si>
    <t>ул. Озерковая, д.39/1</t>
  </si>
  <si>
    <t>ул. Озерковая, д.43</t>
  </si>
  <si>
    <t>Домоуправление № 3</t>
  </si>
  <si>
    <t>Бр-р Горкушенко, д.7</t>
  </si>
  <si>
    <r>
      <t xml:space="preserve">В ванной  </t>
    </r>
    <r>
      <rPr>
        <b/>
        <sz val="12"/>
        <rFont val="Times New Roman"/>
        <family val="1"/>
      </rPr>
      <t>45</t>
    </r>
  </si>
  <si>
    <t>ул.Озерковая, д.51/2</t>
  </si>
  <si>
    <t>ул.Озерковая, д.51/1</t>
  </si>
  <si>
    <t>ул.Озерковая, д.51/3</t>
  </si>
  <si>
    <t>ул.Озерковая, д.53/2</t>
  </si>
  <si>
    <t>ул. Озерковая, д. 49/3</t>
  </si>
  <si>
    <t>ул.Озерковая, д.53/1</t>
  </si>
  <si>
    <t>ул.Озерковая, д.53/3</t>
  </si>
  <si>
    <t xml:space="preserve"> ул. Б-Менильская , д.3</t>
  </si>
  <si>
    <t xml:space="preserve"> ул. Б-Менильская , д.11</t>
  </si>
  <si>
    <t xml:space="preserve"> ул. Б-Менильская , д.7</t>
  </si>
  <si>
    <t xml:space="preserve"> ул. Б-Менильская , д.9</t>
  </si>
  <si>
    <t>ул. Озерковая, д.55/1</t>
  </si>
  <si>
    <t>ул. Озерковая, д.55/2</t>
  </si>
  <si>
    <t>ул. Озерковая, д.45</t>
  </si>
  <si>
    <t>Б-р  Разведчика, д. 2/1</t>
  </si>
  <si>
    <t>Б-р  Разведчика, д. 2/2</t>
  </si>
  <si>
    <t>Б-р  Разведчика, д. 6/1</t>
  </si>
  <si>
    <t>Б-р  Разведчика, д. 6/2</t>
  </si>
  <si>
    <t>Б-р  Разведчика, д. 6/3</t>
  </si>
  <si>
    <t>ул.Петергофская , д.10</t>
  </si>
  <si>
    <t xml:space="preserve">  по ООО "Жилкомсервис г.Петродворца" на 2014 год.</t>
  </si>
  <si>
    <t>в/д10.01</t>
  </si>
  <si>
    <t>в10.01</t>
  </si>
  <si>
    <t>в 10.01</t>
  </si>
  <si>
    <t>в 24.01</t>
  </si>
  <si>
    <t>д14.02</t>
  </si>
  <si>
    <t>в/д13.03</t>
  </si>
  <si>
    <t>д.16.04</t>
  </si>
  <si>
    <t>д 17.04</t>
  </si>
  <si>
    <t>д 10.04</t>
  </si>
  <si>
    <t>в03.04</t>
  </si>
  <si>
    <t>в.03.04</t>
  </si>
  <si>
    <t>С-Петербургский пр., д.30</t>
  </si>
  <si>
    <t>С-Петербургский пр., д.31</t>
  </si>
  <si>
    <t>С-Петербургский пр., д.33</t>
  </si>
  <si>
    <t>д 15.04</t>
  </si>
  <si>
    <t>д 03.04</t>
  </si>
  <si>
    <t>д10.04</t>
  </si>
  <si>
    <t>д 24.04</t>
  </si>
  <si>
    <t>в24.04</t>
  </si>
  <si>
    <t>в/д14.05</t>
  </si>
  <si>
    <t>в/д15.05</t>
  </si>
  <si>
    <t>д10.06</t>
  </si>
  <si>
    <t>д 11.06</t>
  </si>
  <si>
    <t>в/д17.07</t>
  </si>
  <si>
    <t>в/д10.07</t>
  </si>
  <si>
    <t>в 10.07</t>
  </si>
  <si>
    <t>в/д24.07</t>
  </si>
  <si>
    <t>в24.07</t>
  </si>
  <si>
    <t>в/д07.07</t>
  </si>
  <si>
    <t>в07.07</t>
  </si>
  <si>
    <t>в.07.07</t>
  </si>
  <si>
    <t>в/д15.07</t>
  </si>
  <si>
    <t>в15.07</t>
  </si>
  <si>
    <t>в/д03.07</t>
  </si>
  <si>
    <t>в/д14.08</t>
  </si>
  <si>
    <t>д14.08</t>
  </si>
  <si>
    <t>в 21.08</t>
  </si>
  <si>
    <t>в/д11.09</t>
  </si>
  <si>
    <t>в11.09</t>
  </si>
  <si>
    <t>в/д18.09</t>
  </si>
  <si>
    <t>в18.09</t>
  </si>
  <si>
    <t>д 09.10</t>
  </si>
  <si>
    <t>д10.10</t>
  </si>
  <si>
    <t>д24.10</t>
  </si>
  <si>
    <t>в/д02.10</t>
  </si>
  <si>
    <t>в02.10</t>
  </si>
  <si>
    <t>д 02.10</t>
  </si>
  <si>
    <t>д 15.10</t>
  </si>
  <si>
    <t>С-Петербургский пр., д.26</t>
  </si>
  <si>
    <t>С-Петербургский пр., д.28</t>
  </si>
  <si>
    <t>С-Петербургский пр., д.33        ООО "АРГО"  (аренда)</t>
  </si>
  <si>
    <t>С-Петербургский пр., д.33    Предприниматель Каминский Ю.Б.</t>
  </si>
  <si>
    <t>д14.11</t>
  </si>
  <si>
    <t>в14.11</t>
  </si>
  <si>
    <t>в/д14.11</t>
  </si>
  <si>
    <t>д10.12</t>
  </si>
  <si>
    <t>д 10.12</t>
  </si>
  <si>
    <t>д 11.12</t>
  </si>
  <si>
    <t>ул.Зверинская, д.11       АО"Элегант"</t>
  </si>
  <si>
    <t>С-Петербургский пр.,д.14  ООО"Петергоф Компьютеры</t>
  </si>
  <si>
    <t>по ООО "Жилкомсервис г.Петродворца" на 2014 год.</t>
  </si>
  <si>
    <t>Б-р Горкушенко, д.5/1               Хамзин</t>
  </si>
  <si>
    <t>в/д15.01</t>
  </si>
  <si>
    <t>в/д13.02</t>
  </si>
  <si>
    <t>в13.02</t>
  </si>
  <si>
    <t>С-Петербургский пр., д.25а</t>
  </si>
  <si>
    <t>С-Петербургский пр., д.25</t>
  </si>
  <si>
    <t>в/д09.01</t>
  </si>
  <si>
    <t>в09.01</t>
  </si>
  <si>
    <t>в20.01</t>
  </si>
  <si>
    <t>в/д18.03</t>
  </si>
  <si>
    <t>в/д17.04</t>
  </si>
  <si>
    <t>д17.07</t>
  </si>
  <si>
    <t>д 17.01</t>
  </si>
  <si>
    <t>в 13.03</t>
  </si>
  <si>
    <t>в 12.03</t>
  </si>
  <si>
    <t>в 09.01</t>
  </si>
  <si>
    <t>в/д 09.01</t>
  </si>
  <si>
    <t>в 03.04</t>
  </si>
  <si>
    <t>д/в 26.02</t>
  </si>
  <si>
    <t>д26.05</t>
  </si>
  <si>
    <t>в/д26.08</t>
  </si>
  <si>
    <t>в.26.08</t>
  </si>
  <si>
    <t>д03.04</t>
  </si>
  <si>
    <t>в03.07</t>
  </si>
  <si>
    <t>д13.05</t>
  </si>
  <si>
    <t>в/д13.08</t>
  </si>
  <si>
    <t>д13.11</t>
  </si>
  <si>
    <t>в/д14.02.</t>
  </si>
  <si>
    <t>в13.08</t>
  </si>
  <si>
    <t>д.13.05</t>
  </si>
  <si>
    <t>д.13.11</t>
  </si>
  <si>
    <t>д14.04</t>
  </si>
  <si>
    <t>в/д14.07</t>
  </si>
  <si>
    <t>в/д06.03</t>
  </si>
  <si>
    <t>д.06.06</t>
  </si>
  <si>
    <t>ул.Дашкевича, д. 11а/9</t>
  </si>
  <si>
    <t>д11.06</t>
  </si>
  <si>
    <t>д11.12</t>
  </si>
  <si>
    <t>д.04.12</t>
  </si>
  <si>
    <t>д04.12</t>
  </si>
  <si>
    <t>д15.04</t>
  </si>
  <si>
    <t>в15.01</t>
  </si>
  <si>
    <t>в 15.01</t>
  </si>
  <si>
    <t>в.15.07</t>
  </si>
  <si>
    <t>в/д 15.01</t>
  </si>
  <si>
    <t>в19.12</t>
  </si>
  <si>
    <t>в20.06</t>
  </si>
  <si>
    <r>
      <t xml:space="preserve">12 </t>
    </r>
    <r>
      <rPr>
        <sz val="12"/>
        <rFont val="Times New Roman"/>
        <family val="1"/>
      </rPr>
      <t>дым.</t>
    </r>
  </si>
  <si>
    <t>в 14.02</t>
  </si>
  <si>
    <t>в.12.09</t>
  </si>
  <si>
    <t>в/д20.02</t>
  </si>
  <si>
    <t>в03.03</t>
  </si>
  <si>
    <t>в03.09</t>
  </si>
  <si>
    <t>в/д13.01</t>
  </si>
  <si>
    <t>в14.07</t>
  </si>
  <si>
    <t>по ООО "ЖКС г.Петродворца" на 2014 год.</t>
  </si>
  <si>
    <t>в/д11.04</t>
  </si>
  <si>
    <t>в13.01</t>
  </si>
  <si>
    <t>в/д22.05</t>
  </si>
  <si>
    <t>в21.11</t>
  </si>
  <si>
    <t>в24.02</t>
  </si>
  <si>
    <t>в22.05</t>
  </si>
  <si>
    <t>в/д18.04</t>
  </si>
  <si>
    <t>в17.10</t>
  </si>
  <si>
    <t>в/д05.05</t>
  </si>
  <si>
    <t>в05.05</t>
  </si>
  <si>
    <t>в/д29.05</t>
  </si>
  <si>
    <t>в/д28.08</t>
  </si>
  <si>
    <t>в/д20.03</t>
  </si>
  <si>
    <t>в21.05</t>
  </si>
  <si>
    <t>в 28.08</t>
  </si>
  <si>
    <t>д.09.04</t>
  </si>
  <si>
    <t>в15.05</t>
  </si>
  <si>
    <t>в21.07</t>
  </si>
  <si>
    <t>в20.07</t>
  </si>
  <si>
    <t>ул.Ю. Бондаровс, д. 17/1</t>
  </si>
  <si>
    <t>ул.Ю. Бондаровс, д. 19/2</t>
  </si>
  <si>
    <t>ул.Ю. Бондаровс, д. 19/3</t>
  </si>
  <si>
    <t>ул. Шахматова, д. 12/1 Николаевская больница</t>
  </si>
  <si>
    <t xml:space="preserve">по ООО "Жилкомсервис г.Петродворца" на 2014 год. </t>
  </si>
  <si>
    <t>в20.03</t>
  </si>
  <si>
    <t>в24.03</t>
  </si>
  <si>
    <t>ул. Шахматова, д. 12/2 Предприниматель Феоктистова Ирина</t>
  </si>
  <si>
    <t>в27.01</t>
  </si>
  <si>
    <t>в06.06</t>
  </si>
  <si>
    <t>в05.12</t>
  </si>
  <si>
    <t>в30.04</t>
  </si>
  <si>
    <t>в30.10</t>
  </si>
  <si>
    <t>в10.06</t>
  </si>
  <si>
    <r>
      <t xml:space="preserve">Материал труб - бетон, дома с эл.плитами          </t>
    </r>
    <r>
      <rPr>
        <b/>
        <i/>
        <sz val="12"/>
        <rFont val="Arial Cyr"/>
        <family val="0"/>
      </rPr>
      <t>1раз в 3года (до 2016г.)</t>
    </r>
  </si>
  <si>
    <t>д08.04</t>
  </si>
  <si>
    <t>в/д08.07</t>
  </si>
  <si>
    <t>в08.07</t>
  </si>
  <si>
    <t>д09.01</t>
  </si>
  <si>
    <t>в/д08.04</t>
  </si>
  <si>
    <t>д08.07</t>
  </si>
  <si>
    <t>в/д08.10</t>
  </si>
  <si>
    <t>в08.04</t>
  </si>
  <si>
    <t>в27.03</t>
  </si>
  <si>
    <t>в26.09</t>
  </si>
  <si>
    <t>в10.04</t>
  </si>
  <si>
    <t>в15.04</t>
  </si>
  <si>
    <t>в25.03</t>
  </si>
  <si>
    <t>в25.04</t>
  </si>
  <si>
    <t>в24.10</t>
  </si>
  <si>
    <t>в25.08</t>
  </si>
  <si>
    <r>
      <t xml:space="preserve">Материал труб - бетон,дома с эл.плитами      </t>
    </r>
    <r>
      <rPr>
        <i/>
        <sz val="10"/>
        <rFont val="Arial Cyr"/>
        <family val="0"/>
      </rPr>
      <t xml:space="preserve">  </t>
    </r>
    <r>
      <rPr>
        <b/>
        <i/>
        <sz val="11"/>
        <rFont val="Arial Cyr"/>
        <family val="0"/>
      </rPr>
      <t>1 раз в 3 года (до 2016г.)</t>
    </r>
  </si>
  <si>
    <t xml:space="preserve">ул. Ботаническая , д.3/2  </t>
  </si>
  <si>
    <t>в/д03.03</t>
  </si>
  <si>
    <t>д21.11</t>
  </si>
  <si>
    <t>д07.10</t>
  </si>
  <si>
    <t>в/д07.10</t>
  </si>
  <si>
    <t>д17.01</t>
  </si>
  <si>
    <t>в17.04</t>
  </si>
  <si>
    <t>д17.04</t>
  </si>
  <si>
    <t>в17.02</t>
  </si>
  <si>
    <t>в/д18.08</t>
  </si>
  <si>
    <t>в/д19.09</t>
  </si>
  <si>
    <r>
      <t xml:space="preserve">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Материал труб – бетон, дома с эл. плитами.  1 раз в 3 года ( до 2016г.)</t>
    </r>
  </si>
  <si>
    <t>ул.Озерковая, д.45    Зубков Вячеслав Владимирович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</si>
  <si>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</si>
  <si>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д13.01</t>
  </si>
  <si>
    <t xml:space="preserve">Приложение № 2 </t>
  </si>
  <si>
    <t xml:space="preserve">к договору </t>
  </si>
  <si>
    <t>Приложение № 3</t>
  </si>
  <si>
    <t>к техническому заданию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</si>
</sst>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53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8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0" fontId="0" fillId="33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6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3" fontId="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27" fillId="0" borderId="22" xfId="0" applyFont="1" applyBorder="1" applyAlignment="1">
      <alignment horizontal="center" vertical="top" wrapText="1"/>
    </xf>
    <xf numFmtId="3" fontId="28" fillId="0" borderId="2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6" fontId="0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3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" fontId="25" fillId="0" borderId="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/>
    </xf>
    <xf numFmtId="3" fontId="6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0" fillId="36" borderId="22" xfId="0" applyFont="1" applyFill="1" applyBorder="1" applyAlignment="1">
      <alignment/>
    </xf>
    <xf numFmtId="0" fontId="0" fillId="0" borderId="31" xfId="0" applyFont="1" applyBorder="1" applyAlignment="1">
      <alignment/>
    </xf>
    <xf numFmtId="16" fontId="0" fillId="0" borderId="22" xfId="0" applyNumberFormat="1" applyFont="1" applyBorder="1" applyAlignment="1">
      <alignment/>
    </xf>
    <xf numFmtId="16" fontId="0" fillId="33" borderId="22" xfId="0" applyNumberFormat="1" applyFont="1" applyFill="1" applyBorder="1" applyAlignment="1">
      <alignment/>
    </xf>
    <xf numFmtId="3" fontId="6" fillId="36" borderId="22" xfId="0" applyNumberFormat="1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3" fontId="6" fillId="36" borderId="17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6" fillId="35" borderId="3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6" fillId="36" borderId="3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vertical="top" wrapText="1"/>
    </xf>
    <xf numFmtId="0" fontId="20" fillId="36" borderId="10" xfId="0" applyFont="1" applyFill="1" applyBorder="1" applyAlignment="1">
      <alignment vertical="top" wrapText="1"/>
    </xf>
    <xf numFmtId="0" fontId="33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0" fontId="33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/>
    </xf>
    <xf numFmtId="0" fontId="18" fillId="35" borderId="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18" fillId="36" borderId="11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3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0" xfId="0" applyFont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/>
    </xf>
    <xf numFmtId="3" fontId="28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39" borderId="0" xfId="0" applyFill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22" fillId="40" borderId="0" xfId="0" applyFont="1" applyFill="1" applyAlignment="1">
      <alignment/>
    </xf>
    <xf numFmtId="0" fontId="0" fillId="40" borderId="0" xfId="0" applyFill="1" applyAlignment="1">
      <alignment/>
    </xf>
    <xf numFmtId="0" fontId="13" fillId="40" borderId="0" xfId="0" applyFont="1" applyFill="1" applyAlignment="1">
      <alignment horizontal="center"/>
    </xf>
    <xf numFmtId="0" fontId="1" fillId="40" borderId="10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10" fillId="40" borderId="21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3" fontId="6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23" fillId="40" borderId="0" xfId="0" applyFont="1" applyFill="1" applyAlignment="1">
      <alignment/>
    </xf>
    <xf numFmtId="0" fontId="4" fillId="41" borderId="10" xfId="0" applyFont="1" applyFill="1" applyBorder="1" applyAlignment="1">
      <alignment vertical="top" wrapText="1"/>
    </xf>
    <xf numFmtId="0" fontId="24" fillId="40" borderId="0" xfId="0" applyFont="1" applyFill="1" applyAlignment="1">
      <alignment/>
    </xf>
    <xf numFmtId="0" fontId="3" fillId="40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vertical="top" wrapText="1"/>
    </xf>
    <xf numFmtId="16" fontId="0" fillId="40" borderId="10" xfId="0" applyNumberFormat="1" applyFont="1" applyFill="1" applyBorder="1" applyAlignment="1">
      <alignment/>
    </xf>
    <xf numFmtId="3" fontId="6" fillId="40" borderId="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2" fillId="41" borderId="11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18" fillId="40" borderId="10" xfId="0" applyFont="1" applyFill="1" applyBorder="1" applyAlignment="1">
      <alignment vertical="top" wrapText="1"/>
    </xf>
    <xf numFmtId="0" fontId="18" fillId="40" borderId="11" xfId="0" applyFont="1" applyFill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3" fontId="28" fillId="0" borderId="21" xfId="0" applyNumberFormat="1" applyFont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"/>
  <sheetViews>
    <sheetView tabSelected="1" zoomScalePageLayoutView="0" workbookViewId="0" topLeftCell="A1">
      <selection activeCell="AR88" sqref="AR88"/>
    </sheetView>
  </sheetViews>
  <sheetFormatPr defaultColWidth="9.00390625" defaultRowHeight="12.75"/>
  <cols>
    <col min="1" max="1" width="3.875" style="0" customWidth="1"/>
    <col min="2" max="2" width="30.125" style="0" customWidth="1"/>
    <col min="4" max="4" width="11.875" style="0" customWidth="1"/>
    <col min="5" max="5" width="8.625" style="0" customWidth="1"/>
    <col min="6" max="7" width="8.625" style="0" hidden="1" customWidth="1"/>
    <col min="8" max="8" width="8.25390625" style="0" customWidth="1"/>
    <col min="9" max="10" width="8.25390625" style="0" hidden="1" customWidth="1"/>
    <col min="11" max="11" width="8.125" style="0" customWidth="1"/>
    <col min="12" max="13" width="8.125" style="0" hidden="1" customWidth="1"/>
    <col min="14" max="14" width="7.75390625" style="0" customWidth="1"/>
    <col min="15" max="16" width="7.75390625" style="0" hidden="1" customWidth="1"/>
    <col min="17" max="17" width="7.75390625" style="0" customWidth="1"/>
    <col min="18" max="19" width="7.75390625" style="0" hidden="1" customWidth="1"/>
    <col min="20" max="20" width="7.75390625" style="0" customWidth="1"/>
    <col min="21" max="22" width="7.75390625" style="0" hidden="1" customWidth="1"/>
    <col min="23" max="23" width="8.125" style="0" customWidth="1"/>
    <col min="24" max="25" width="8.125" style="0" hidden="1" customWidth="1"/>
    <col min="26" max="26" width="8.125" style="0" customWidth="1"/>
    <col min="27" max="28" width="8.125" style="0" hidden="1" customWidth="1"/>
    <col min="29" max="29" width="8.375" style="0" customWidth="1"/>
    <col min="30" max="31" width="8.375" style="0" hidden="1" customWidth="1"/>
    <col min="32" max="32" width="7.875" style="0" customWidth="1"/>
    <col min="33" max="34" width="7.875" style="0" hidden="1" customWidth="1"/>
    <col min="35" max="35" width="7.125" style="0" customWidth="1"/>
    <col min="36" max="37" width="7.125" style="0" hidden="1" customWidth="1"/>
    <col min="38" max="38" width="8.25390625" style="0" customWidth="1"/>
    <col min="39" max="39" width="8.25390625" style="0" hidden="1" customWidth="1"/>
    <col min="40" max="40" width="7.125" style="0" hidden="1" customWidth="1"/>
    <col min="41" max="41" width="13.625" style="0" hidden="1" customWidth="1"/>
    <col min="42" max="42" width="0" style="0" hidden="1" customWidth="1"/>
  </cols>
  <sheetData>
    <row r="1" spans="1:40" ht="14.25">
      <c r="A1" s="329" t="s">
        <v>224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74"/>
      <c r="AN1" s="74"/>
    </row>
    <row r="2" spans="1:40" ht="14.25">
      <c r="A2" s="329" t="s">
        <v>225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74"/>
      <c r="AN2" s="74"/>
    </row>
    <row r="3" spans="1:40" ht="14.25">
      <c r="A3" s="329" t="s">
        <v>916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74"/>
      <c r="AN3" s="74"/>
    </row>
    <row r="4" spans="1:40" ht="14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2" ht="15.75">
      <c r="A5" s="330" t="s">
        <v>476</v>
      </c>
      <c r="B5" s="330" t="s">
        <v>451</v>
      </c>
      <c r="C5" s="330" t="s">
        <v>477</v>
      </c>
      <c r="D5" s="330" t="s">
        <v>452</v>
      </c>
      <c r="E5" s="330" t="s">
        <v>519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5"/>
      <c r="AN5" s="35"/>
      <c r="AO5" t="s">
        <v>120</v>
      </c>
      <c r="AP5" t="s">
        <v>121</v>
      </c>
    </row>
    <row r="6" spans="1:40" s="42" customFormat="1" ht="15.75" customHeight="1">
      <c r="A6" s="330"/>
      <c r="B6" s="330"/>
      <c r="C6" s="330"/>
      <c r="D6" s="330"/>
      <c r="E6" s="8" t="s">
        <v>515</v>
      </c>
      <c r="F6" s="8" t="s">
        <v>380</v>
      </c>
      <c r="G6" s="8" t="s">
        <v>381</v>
      </c>
      <c r="H6" s="8" t="s">
        <v>460</v>
      </c>
      <c r="I6" s="8" t="s">
        <v>380</v>
      </c>
      <c r="J6" s="8" t="s">
        <v>381</v>
      </c>
      <c r="K6" s="8" t="s">
        <v>453</v>
      </c>
      <c r="L6" s="8" t="s">
        <v>380</v>
      </c>
      <c r="M6" s="8" t="s">
        <v>381</v>
      </c>
      <c r="N6" s="8" t="s">
        <v>516</v>
      </c>
      <c r="O6" s="8" t="s">
        <v>380</v>
      </c>
      <c r="P6" s="8" t="s">
        <v>381</v>
      </c>
      <c r="Q6" s="8" t="s">
        <v>454</v>
      </c>
      <c r="R6" s="8" t="s">
        <v>380</v>
      </c>
      <c r="S6" s="8" t="s">
        <v>381</v>
      </c>
      <c r="T6" s="8" t="s">
        <v>455</v>
      </c>
      <c r="U6" s="8" t="s">
        <v>380</v>
      </c>
      <c r="V6" s="8" t="s">
        <v>381</v>
      </c>
      <c r="W6" s="8" t="s">
        <v>456</v>
      </c>
      <c r="X6" s="8" t="s">
        <v>380</v>
      </c>
      <c r="Y6" s="8" t="s">
        <v>381</v>
      </c>
      <c r="Z6" s="8" t="s">
        <v>457</v>
      </c>
      <c r="AA6" s="8" t="s">
        <v>380</v>
      </c>
      <c r="AB6" s="8" t="s">
        <v>381</v>
      </c>
      <c r="AC6" s="8" t="s">
        <v>517</v>
      </c>
      <c r="AD6" s="8" t="s">
        <v>380</v>
      </c>
      <c r="AE6" s="8" t="s">
        <v>381</v>
      </c>
      <c r="AF6" s="8" t="s">
        <v>518</v>
      </c>
      <c r="AG6" s="8" t="s">
        <v>380</v>
      </c>
      <c r="AH6" s="8" t="s">
        <v>381</v>
      </c>
      <c r="AI6" s="8" t="s">
        <v>459</v>
      </c>
      <c r="AJ6" s="8" t="s">
        <v>380</v>
      </c>
      <c r="AK6" s="8" t="s">
        <v>381</v>
      </c>
      <c r="AL6" s="8" t="s">
        <v>458</v>
      </c>
      <c r="AM6" s="8" t="s">
        <v>380</v>
      </c>
      <c r="AN6" s="8" t="s">
        <v>381</v>
      </c>
    </row>
    <row r="7" spans="1:40" s="42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/>
      <c r="G7" s="1"/>
      <c r="H7" s="1">
        <v>6</v>
      </c>
      <c r="I7" s="1"/>
      <c r="J7" s="1"/>
      <c r="K7" s="1">
        <v>7</v>
      </c>
      <c r="L7" s="1"/>
      <c r="M7" s="1"/>
      <c r="N7" s="1">
        <v>8</v>
      </c>
      <c r="O7" s="1"/>
      <c r="P7" s="1"/>
      <c r="Q7" s="1">
        <v>9</v>
      </c>
      <c r="R7" s="1"/>
      <c r="S7" s="1"/>
      <c r="T7" s="1">
        <v>10</v>
      </c>
      <c r="U7" s="1"/>
      <c r="V7" s="1"/>
      <c r="W7" s="1">
        <v>11</v>
      </c>
      <c r="X7" s="1"/>
      <c r="Y7" s="1"/>
      <c r="Z7" s="1">
        <v>12</v>
      </c>
      <c r="AA7" s="1"/>
      <c r="AB7" s="1"/>
      <c r="AC7" s="1">
        <v>13</v>
      </c>
      <c r="AD7" s="1"/>
      <c r="AE7" s="1"/>
      <c r="AF7" s="1">
        <v>14</v>
      </c>
      <c r="AG7" s="1"/>
      <c r="AH7" s="1"/>
      <c r="AI7" s="1">
        <v>15</v>
      </c>
      <c r="AJ7" s="1"/>
      <c r="AK7" s="1"/>
      <c r="AL7" s="1">
        <v>16</v>
      </c>
      <c r="AM7" s="1"/>
      <c r="AN7" s="1"/>
    </row>
    <row r="8" spans="1:40" s="42" customFormat="1" ht="18" customHeight="1">
      <c r="A8" s="326" t="s">
        <v>370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8"/>
      <c r="AM8" s="30"/>
      <c r="AN8" s="30"/>
    </row>
    <row r="9" spans="1:40" s="42" customFormat="1" ht="18.75" customHeight="1">
      <c r="A9" s="331" t="s">
        <v>474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184"/>
      <c r="AN9" s="184"/>
    </row>
    <row r="10" spans="1:42" s="61" customFormat="1" ht="38.25">
      <c r="A10" s="33">
        <v>1</v>
      </c>
      <c r="B10" s="257" t="s">
        <v>254</v>
      </c>
      <c r="C10" s="6">
        <v>1</v>
      </c>
      <c r="D10" s="1" t="s">
        <v>307</v>
      </c>
      <c r="E10" s="29"/>
      <c r="F10" s="29"/>
      <c r="G10" s="29"/>
      <c r="H10" s="29"/>
      <c r="I10" s="29"/>
      <c r="J10" s="29"/>
      <c r="K10" s="29" t="s">
        <v>945</v>
      </c>
      <c r="L10" s="245">
        <v>2</v>
      </c>
      <c r="M10" s="246">
        <v>2</v>
      </c>
      <c r="N10" s="29"/>
      <c r="O10" s="29"/>
      <c r="P10" s="29"/>
      <c r="Q10" s="29"/>
      <c r="R10" s="29"/>
      <c r="S10" s="29"/>
      <c r="T10" s="29" t="s">
        <v>232</v>
      </c>
      <c r="U10" s="245">
        <v>2</v>
      </c>
      <c r="V10" s="29"/>
      <c r="W10" s="29"/>
      <c r="X10" s="29"/>
      <c r="Y10" s="29"/>
      <c r="Z10" s="29"/>
      <c r="AA10" s="29"/>
      <c r="AB10" s="29"/>
      <c r="AC10" s="154" t="s">
        <v>305</v>
      </c>
      <c r="AD10" s="254">
        <v>2</v>
      </c>
      <c r="AE10" s="253">
        <v>2</v>
      </c>
      <c r="AF10" s="29"/>
      <c r="AG10" s="29"/>
      <c r="AH10" s="29"/>
      <c r="AI10" s="29"/>
      <c r="AJ10" s="29"/>
      <c r="AK10" s="29"/>
      <c r="AL10" s="29" t="s">
        <v>306</v>
      </c>
      <c r="AM10" s="245">
        <v>2</v>
      </c>
      <c r="AN10" s="29"/>
      <c r="AP10" s="61">
        <v>1</v>
      </c>
    </row>
    <row r="11" spans="1:42" s="61" customFormat="1" ht="38.25">
      <c r="A11" s="33">
        <v>2</v>
      </c>
      <c r="B11" s="256" t="s">
        <v>255</v>
      </c>
      <c r="C11" s="6">
        <v>1</v>
      </c>
      <c r="D11" s="1" t="s">
        <v>307</v>
      </c>
      <c r="E11" s="29"/>
      <c r="F11" s="29"/>
      <c r="G11" s="29"/>
      <c r="H11" s="29"/>
      <c r="I11" s="29"/>
      <c r="J11" s="29"/>
      <c r="K11" s="29" t="s">
        <v>945</v>
      </c>
      <c r="L11" s="245">
        <v>2</v>
      </c>
      <c r="M11" s="246">
        <v>2</v>
      </c>
      <c r="N11" s="29"/>
      <c r="O11" s="29"/>
      <c r="P11" s="29"/>
      <c r="Q11" s="29"/>
      <c r="R11" s="29"/>
      <c r="S11" s="29"/>
      <c r="T11" s="29" t="s">
        <v>232</v>
      </c>
      <c r="U11" s="245">
        <v>2</v>
      </c>
      <c r="V11" s="29"/>
      <c r="W11" s="29"/>
      <c r="X11" s="29"/>
      <c r="Y11" s="29"/>
      <c r="Z11" s="29"/>
      <c r="AA11" s="29"/>
      <c r="AB11" s="29"/>
      <c r="AC11" s="154" t="s">
        <v>305</v>
      </c>
      <c r="AD11" s="254">
        <v>2</v>
      </c>
      <c r="AE11" s="253">
        <v>2</v>
      </c>
      <c r="AF11" s="29"/>
      <c r="AG11" s="29"/>
      <c r="AH11" s="29"/>
      <c r="AI11" s="29"/>
      <c r="AJ11" s="29"/>
      <c r="AK11" s="29"/>
      <c r="AL11" s="29" t="s">
        <v>306</v>
      </c>
      <c r="AM11" s="245">
        <v>2</v>
      </c>
      <c r="AN11" s="29"/>
      <c r="AP11" s="61">
        <v>1</v>
      </c>
    </row>
    <row r="12" spans="1:42" s="61" customFormat="1" ht="47.25" customHeight="1">
      <c r="A12" s="33">
        <v>3</v>
      </c>
      <c r="B12" s="256" t="s">
        <v>256</v>
      </c>
      <c r="C12" s="6">
        <v>1</v>
      </c>
      <c r="D12" s="1" t="s">
        <v>307</v>
      </c>
      <c r="E12" s="29"/>
      <c r="F12" s="29"/>
      <c r="G12" s="29"/>
      <c r="H12" s="29"/>
      <c r="I12" s="29"/>
      <c r="J12" s="29"/>
      <c r="K12" s="29" t="s">
        <v>945</v>
      </c>
      <c r="L12" s="245">
        <v>2</v>
      </c>
      <c r="M12" s="246">
        <v>2</v>
      </c>
      <c r="N12" s="29"/>
      <c r="O12" s="29"/>
      <c r="P12" s="29"/>
      <c r="Q12" s="29"/>
      <c r="R12" s="29"/>
      <c r="S12" s="29"/>
      <c r="T12" s="29" t="s">
        <v>232</v>
      </c>
      <c r="U12" s="245">
        <v>2</v>
      </c>
      <c r="V12" s="29"/>
      <c r="W12" s="29"/>
      <c r="X12" s="29"/>
      <c r="Y12" s="29"/>
      <c r="Z12" s="29"/>
      <c r="AA12" s="29"/>
      <c r="AB12" s="29"/>
      <c r="AC12" s="154" t="s">
        <v>305</v>
      </c>
      <c r="AD12" s="254">
        <v>2</v>
      </c>
      <c r="AE12" s="253">
        <v>2</v>
      </c>
      <c r="AF12" s="29"/>
      <c r="AG12" s="29"/>
      <c r="AH12" s="29"/>
      <c r="AI12" s="29"/>
      <c r="AJ12" s="29"/>
      <c r="AK12" s="29"/>
      <c r="AL12" s="29" t="s">
        <v>306</v>
      </c>
      <c r="AM12" s="245">
        <v>2</v>
      </c>
      <c r="AN12" s="29"/>
      <c r="AP12" s="61">
        <v>1</v>
      </c>
    </row>
    <row r="13" spans="1:42" s="61" customFormat="1" ht="45.75" customHeight="1">
      <c r="A13" s="33">
        <v>4</v>
      </c>
      <c r="B13" s="256" t="s">
        <v>249</v>
      </c>
      <c r="C13" s="6">
        <v>1</v>
      </c>
      <c r="D13" s="1" t="s">
        <v>307</v>
      </c>
      <c r="E13" s="29"/>
      <c r="F13" s="29"/>
      <c r="G13" s="29"/>
      <c r="H13" s="29"/>
      <c r="I13" s="29"/>
      <c r="J13" s="29"/>
      <c r="K13" s="29" t="s">
        <v>945</v>
      </c>
      <c r="L13" s="245">
        <v>2</v>
      </c>
      <c r="M13" s="246">
        <v>2</v>
      </c>
      <c r="N13" s="29"/>
      <c r="O13" s="29"/>
      <c r="P13" s="29"/>
      <c r="Q13" s="29"/>
      <c r="R13" s="29"/>
      <c r="S13" s="29"/>
      <c r="T13" s="29" t="s">
        <v>232</v>
      </c>
      <c r="U13" s="245">
        <v>2</v>
      </c>
      <c r="V13" s="29"/>
      <c r="W13" s="29"/>
      <c r="X13" s="29"/>
      <c r="Y13" s="29"/>
      <c r="Z13" s="29"/>
      <c r="AA13" s="29"/>
      <c r="AB13" s="29"/>
      <c r="AC13" s="154" t="s">
        <v>305</v>
      </c>
      <c r="AD13" s="254">
        <v>2</v>
      </c>
      <c r="AE13" s="253">
        <v>2</v>
      </c>
      <c r="AF13" s="29"/>
      <c r="AG13" s="29"/>
      <c r="AH13" s="29"/>
      <c r="AI13" s="29"/>
      <c r="AJ13" s="29"/>
      <c r="AK13" s="29"/>
      <c r="AL13" s="29" t="s">
        <v>306</v>
      </c>
      <c r="AM13" s="245">
        <v>2</v>
      </c>
      <c r="AN13" s="29"/>
      <c r="AP13" s="61">
        <v>1</v>
      </c>
    </row>
    <row r="14" spans="1:42" s="61" customFormat="1" ht="37.5" customHeight="1">
      <c r="A14" s="33">
        <v>5</v>
      </c>
      <c r="B14" s="256" t="s">
        <v>257</v>
      </c>
      <c r="C14" s="6">
        <v>1</v>
      </c>
      <c r="D14" s="1" t="s">
        <v>307</v>
      </c>
      <c r="E14" s="29"/>
      <c r="F14" s="29"/>
      <c r="G14" s="29"/>
      <c r="H14" s="29"/>
      <c r="I14" s="29"/>
      <c r="J14" s="29"/>
      <c r="K14" s="29" t="s">
        <v>945</v>
      </c>
      <c r="L14" s="245">
        <v>2</v>
      </c>
      <c r="M14" s="246">
        <v>2</v>
      </c>
      <c r="N14" s="29"/>
      <c r="O14" s="29"/>
      <c r="P14" s="29"/>
      <c r="Q14" s="29"/>
      <c r="R14" s="29"/>
      <c r="S14" s="29"/>
      <c r="T14" s="29" t="s">
        <v>232</v>
      </c>
      <c r="U14" s="245">
        <v>2</v>
      </c>
      <c r="V14" s="29"/>
      <c r="W14" s="29"/>
      <c r="X14" s="29"/>
      <c r="Y14" s="29"/>
      <c r="Z14" s="29"/>
      <c r="AA14" s="29"/>
      <c r="AB14" s="29"/>
      <c r="AC14" s="317" t="s">
        <v>305</v>
      </c>
      <c r="AD14" s="254">
        <v>2</v>
      </c>
      <c r="AE14" s="253">
        <v>2</v>
      </c>
      <c r="AF14" s="29"/>
      <c r="AG14" s="29"/>
      <c r="AH14" s="29"/>
      <c r="AI14" s="29"/>
      <c r="AJ14" s="29"/>
      <c r="AK14" s="29"/>
      <c r="AL14" s="29" t="s">
        <v>306</v>
      </c>
      <c r="AM14" s="245">
        <v>2</v>
      </c>
      <c r="AN14" s="29"/>
      <c r="AP14" s="61">
        <v>1</v>
      </c>
    </row>
    <row r="15" spans="1:42" s="61" customFormat="1" ht="38.25">
      <c r="A15" s="33">
        <v>6</v>
      </c>
      <c r="B15" s="256" t="s">
        <v>258</v>
      </c>
      <c r="C15" s="6">
        <v>1</v>
      </c>
      <c r="D15" s="1" t="s">
        <v>304</v>
      </c>
      <c r="E15" s="29"/>
      <c r="F15" s="29"/>
      <c r="G15" s="29"/>
      <c r="H15" s="29"/>
      <c r="I15" s="29"/>
      <c r="J15" s="29"/>
      <c r="K15" s="29" t="s">
        <v>945</v>
      </c>
      <c r="L15" s="245">
        <v>2</v>
      </c>
      <c r="M15" s="246">
        <v>2</v>
      </c>
      <c r="N15" s="29"/>
      <c r="O15" s="29"/>
      <c r="P15" s="29"/>
      <c r="Q15" s="29"/>
      <c r="R15" s="29"/>
      <c r="S15" s="29"/>
      <c r="T15" s="29" t="s">
        <v>232</v>
      </c>
      <c r="U15" s="245">
        <v>2</v>
      </c>
      <c r="V15" s="29"/>
      <c r="W15" s="29"/>
      <c r="X15" s="29"/>
      <c r="Y15" s="29"/>
      <c r="Z15" s="29"/>
      <c r="AA15" s="29"/>
      <c r="AB15" s="29"/>
      <c r="AC15" s="317" t="s">
        <v>305</v>
      </c>
      <c r="AD15" s="254">
        <v>2</v>
      </c>
      <c r="AE15" s="253">
        <v>2</v>
      </c>
      <c r="AF15" s="29"/>
      <c r="AG15" s="29"/>
      <c r="AH15" s="29"/>
      <c r="AI15" s="29"/>
      <c r="AJ15" s="29"/>
      <c r="AK15" s="29"/>
      <c r="AL15" s="29" t="s">
        <v>306</v>
      </c>
      <c r="AM15" s="245">
        <v>2</v>
      </c>
      <c r="AN15" s="29"/>
      <c r="AP15" s="61">
        <v>1</v>
      </c>
    </row>
    <row r="16" spans="1:42" s="61" customFormat="1" ht="38.25">
      <c r="A16" s="33">
        <v>7</v>
      </c>
      <c r="B16" s="257" t="s">
        <v>259</v>
      </c>
      <c r="C16" s="6">
        <v>1</v>
      </c>
      <c r="D16" s="1" t="s">
        <v>304</v>
      </c>
      <c r="E16" s="29"/>
      <c r="F16" s="29"/>
      <c r="G16" s="29"/>
      <c r="H16" s="29"/>
      <c r="I16" s="29"/>
      <c r="J16" s="29"/>
      <c r="K16" s="29" t="s">
        <v>945</v>
      </c>
      <c r="L16" s="245">
        <v>2</v>
      </c>
      <c r="M16" s="246">
        <v>2</v>
      </c>
      <c r="N16" s="29"/>
      <c r="O16" s="29"/>
      <c r="P16" s="29"/>
      <c r="Q16" s="29"/>
      <c r="R16" s="29"/>
      <c r="S16" s="29"/>
      <c r="T16" s="29" t="s">
        <v>232</v>
      </c>
      <c r="U16" s="245">
        <v>2</v>
      </c>
      <c r="V16" s="29"/>
      <c r="W16" s="29"/>
      <c r="X16" s="29"/>
      <c r="Y16" s="29"/>
      <c r="Z16" s="29"/>
      <c r="AA16" s="29"/>
      <c r="AB16" s="29"/>
      <c r="AC16" s="317" t="s">
        <v>305</v>
      </c>
      <c r="AD16" s="254">
        <v>2</v>
      </c>
      <c r="AE16" s="253">
        <v>2</v>
      </c>
      <c r="AF16" s="29"/>
      <c r="AG16" s="29"/>
      <c r="AH16" s="29"/>
      <c r="AI16" s="29"/>
      <c r="AJ16" s="29"/>
      <c r="AK16" s="29"/>
      <c r="AL16" s="29" t="s">
        <v>306</v>
      </c>
      <c r="AM16" s="245">
        <v>2</v>
      </c>
      <c r="AN16" s="29"/>
      <c r="AP16" s="61">
        <v>1</v>
      </c>
    </row>
    <row r="17" spans="1:42" s="61" customFormat="1" ht="47.25" customHeight="1">
      <c r="A17" s="33">
        <v>8</v>
      </c>
      <c r="B17" s="257" t="s">
        <v>260</v>
      </c>
      <c r="C17" s="6">
        <v>1</v>
      </c>
      <c r="D17" s="1" t="s">
        <v>304</v>
      </c>
      <c r="E17" s="29"/>
      <c r="F17" s="29"/>
      <c r="G17" s="29"/>
      <c r="H17" s="29" t="s">
        <v>448</v>
      </c>
      <c r="I17" s="245">
        <v>2</v>
      </c>
      <c r="J17" s="246">
        <v>2</v>
      </c>
      <c r="K17" s="29"/>
      <c r="L17" s="29"/>
      <c r="M17" s="29"/>
      <c r="N17" s="29"/>
      <c r="O17" s="29"/>
      <c r="P17" s="29"/>
      <c r="Q17" s="29" t="s">
        <v>359</v>
      </c>
      <c r="R17" s="245">
        <v>2</v>
      </c>
      <c r="S17" s="29"/>
      <c r="T17" s="29"/>
      <c r="U17" s="29"/>
      <c r="V17" s="29"/>
      <c r="W17" s="29"/>
      <c r="X17" s="29"/>
      <c r="Y17" s="29"/>
      <c r="Z17" s="29" t="s">
        <v>346</v>
      </c>
      <c r="AA17" s="245">
        <v>2</v>
      </c>
      <c r="AB17" s="246">
        <v>2</v>
      </c>
      <c r="AC17" s="29"/>
      <c r="AD17" s="29"/>
      <c r="AE17" s="29"/>
      <c r="AF17" s="29"/>
      <c r="AG17" s="29"/>
      <c r="AH17" s="29"/>
      <c r="AI17" s="29" t="s">
        <v>946</v>
      </c>
      <c r="AJ17" s="245">
        <v>2</v>
      </c>
      <c r="AK17" s="29"/>
      <c r="AL17" s="29"/>
      <c r="AM17" s="29"/>
      <c r="AN17" s="29"/>
      <c r="AP17" s="61">
        <v>1</v>
      </c>
    </row>
    <row r="18" spans="1:42" s="61" customFormat="1" ht="50.25" customHeight="1">
      <c r="A18" s="33">
        <v>9</v>
      </c>
      <c r="B18" s="257" t="s">
        <v>261</v>
      </c>
      <c r="C18" s="6">
        <v>1</v>
      </c>
      <c r="D18" s="1" t="s">
        <v>304</v>
      </c>
      <c r="E18" s="29"/>
      <c r="F18" s="29"/>
      <c r="G18" s="29"/>
      <c r="H18" s="29" t="s">
        <v>448</v>
      </c>
      <c r="I18" s="245">
        <v>2</v>
      </c>
      <c r="J18" s="246">
        <v>2</v>
      </c>
      <c r="K18" s="29"/>
      <c r="L18" s="29"/>
      <c r="M18" s="29"/>
      <c r="N18" s="29"/>
      <c r="O18" s="29"/>
      <c r="P18" s="29"/>
      <c r="Q18" s="29" t="s">
        <v>359</v>
      </c>
      <c r="R18" s="245">
        <v>2</v>
      </c>
      <c r="S18" s="29"/>
      <c r="T18" s="29"/>
      <c r="U18" s="29"/>
      <c r="V18" s="29"/>
      <c r="W18" s="29"/>
      <c r="X18" s="29"/>
      <c r="Y18" s="29"/>
      <c r="Z18" s="29" t="s">
        <v>346</v>
      </c>
      <c r="AA18" s="245">
        <v>2</v>
      </c>
      <c r="AB18" s="246">
        <v>2</v>
      </c>
      <c r="AC18" s="29"/>
      <c r="AD18" s="29"/>
      <c r="AE18" s="29"/>
      <c r="AF18" s="29"/>
      <c r="AG18" s="29"/>
      <c r="AH18" s="29"/>
      <c r="AI18" s="29" t="s">
        <v>946</v>
      </c>
      <c r="AJ18" s="245">
        <v>2</v>
      </c>
      <c r="AK18" s="29"/>
      <c r="AL18" s="29"/>
      <c r="AM18" s="29"/>
      <c r="AN18" s="29"/>
      <c r="AP18" s="61">
        <v>1</v>
      </c>
    </row>
    <row r="19" spans="1:42" s="61" customFormat="1" ht="38.25">
      <c r="A19" s="33">
        <v>10</v>
      </c>
      <c r="B19" s="257" t="s">
        <v>262</v>
      </c>
      <c r="C19" s="5">
        <v>1</v>
      </c>
      <c r="D19" s="1" t="s">
        <v>304</v>
      </c>
      <c r="E19" s="29"/>
      <c r="F19" s="29"/>
      <c r="G19" s="29"/>
      <c r="H19" s="29" t="s">
        <v>448</v>
      </c>
      <c r="I19" s="245">
        <v>2</v>
      </c>
      <c r="J19" s="246">
        <v>2</v>
      </c>
      <c r="K19" s="29"/>
      <c r="L19" s="29"/>
      <c r="M19" s="29"/>
      <c r="N19" s="29"/>
      <c r="O19" s="29"/>
      <c r="P19" s="29"/>
      <c r="Q19" s="29" t="s">
        <v>359</v>
      </c>
      <c r="R19" s="245">
        <v>2</v>
      </c>
      <c r="S19" s="29"/>
      <c r="T19" s="29"/>
      <c r="U19" s="29"/>
      <c r="V19" s="29"/>
      <c r="W19" s="29"/>
      <c r="X19" s="29"/>
      <c r="Y19" s="29"/>
      <c r="Z19" s="29" t="s">
        <v>346</v>
      </c>
      <c r="AA19" s="245">
        <v>2</v>
      </c>
      <c r="AB19" s="246">
        <v>2</v>
      </c>
      <c r="AC19" s="29"/>
      <c r="AD19" s="29"/>
      <c r="AE19" s="29"/>
      <c r="AF19" s="29"/>
      <c r="AG19" s="29"/>
      <c r="AH19" s="29"/>
      <c r="AI19" s="29" t="s">
        <v>946</v>
      </c>
      <c r="AJ19" s="245">
        <v>2</v>
      </c>
      <c r="AK19" s="29"/>
      <c r="AL19" s="29"/>
      <c r="AM19" s="29"/>
      <c r="AN19" s="29"/>
      <c r="AP19" s="61">
        <v>1</v>
      </c>
    </row>
    <row r="20" spans="1:42" s="61" customFormat="1" ht="46.5" customHeight="1">
      <c r="A20" s="33">
        <v>11</v>
      </c>
      <c r="B20" s="256" t="s">
        <v>263</v>
      </c>
      <c r="C20" s="5">
        <v>1</v>
      </c>
      <c r="D20" s="1" t="s">
        <v>304</v>
      </c>
      <c r="E20" s="29"/>
      <c r="F20" s="29"/>
      <c r="G20" s="29"/>
      <c r="H20" s="29" t="s">
        <v>448</v>
      </c>
      <c r="I20" s="245">
        <v>2</v>
      </c>
      <c r="J20" s="246">
        <v>2</v>
      </c>
      <c r="K20" s="29"/>
      <c r="L20" s="29"/>
      <c r="M20" s="29"/>
      <c r="N20" s="29"/>
      <c r="O20" s="29"/>
      <c r="P20" s="29"/>
      <c r="Q20" s="29" t="s">
        <v>359</v>
      </c>
      <c r="R20" s="245">
        <v>2</v>
      </c>
      <c r="S20" s="29"/>
      <c r="T20" s="29"/>
      <c r="U20" s="29"/>
      <c r="V20" s="29"/>
      <c r="W20" s="29"/>
      <c r="X20" s="29"/>
      <c r="Y20" s="29"/>
      <c r="Z20" s="29" t="s">
        <v>346</v>
      </c>
      <c r="AA20" s="245">
        <v>2</v>
      </c>
      <c r="AB20" s="246">
        <v>2</v>
      </c>
      <c r="AC20" s="29"/>
      <c r="AD20" s="29"/>
      <c r="AE20" s="29"/>
      <c r="AF20" s="29"/>
      <c r="AG20" s="29"/>
      <c r="AH20" s="29"/>
      <c r="AI20" s="29" t="s">
        <v>946</v>
      </c>
      <c r="AJ20" s="245">
        <v>2</v>
      </c>
      <c r="AK20" s="29"/>
      <c r="AL20" s="29"/>
      <c r="AM20" s="29"/>
      <c r="AN20" s="29"/>
      <c r="AP20" s="61">
        <v>1</v>
      </c>
    </row>
    <row r="21" spans="1:42" s="21" customFormat="1" ht="15.75">
      <c r="A21" s="33"/>
      <c r="B21" s="8" t="s">
        <v>451</v>
      </c>
      <c r="C21" s="20" t="s">
        <v>226</v>
      </c>
      <c r="D21" s="20" t="s">
        <v>227</v>
      </c>
      <c r="E21" s="8" t="s">
        <v>515</v>
      </c>
      <c r="F21" s="8"/>
      <c r="G21" s="8"/>
      <c r="H21" s="8" t="s">
        <v>460</v>
      </c>
      <c r="I21" s="8"/>
      <c r="J21" s="8"/>
      <c r="K21" s="8" t="s">
        <v>453</v>
      </c>
      <c r="L21" s="8"/>
      <c r="M21" s="8"/>
      <c r="N21" s="8" t="s">
        <v>516</v>
      </c>
      <c r="O21" s="8"/>
      <c r="P21" s="8"/>
      <c r="Q21" s="8" t="s">
        <v>454</v>
      </c>
      <c r="R21" s="8"/>
      <c r="S21" s="8"/>
      <c r="T21" s="8" t="s">
        <v>455</v>
      </c>
      <c r="U21" s="8"/>
      <c r="V21" s="8"/>
      <c r="W21" s="8" t="s">
        <v>456</v>
      </c>
      <c r="X21" s="8"/>
      <c r="Y21" s="8"/>
      <c r="Z21" s="8" t="s">
        <v>457</v>
      </c>
      <c r="AA21" s="8"/>
      <c r="AB21" s="8"/>
      <c r="AC21" s="8" t="s">
        <v>517</v>
      </c>
      <c r="AD21" s="8"/>
      <c r="AE21" s="8"/>
      <c r="AF21" s="8" t="s">
        <v>518</v>
      </c>
      <c r="AG21" s="8"/>
      <c r="AH21" s="8"/>
      <c r="AI21" s="8" t="s">
        <v>459</v>
      </c>
      <c r="AJ21" s="8"/>
      <c r="AK21" s="8"/>
      <c r="AL21" s="8" t="s">
        <v>458</v>
      </c>
      <c r="AM21" s="8"/>
      <c r="AN21" s="8"/>
      <c r="AP21" s="61"/>
    </row>
    <row r="22" spans="1:42" s="61" customFormat="1" ht="38.25">
      <c r="A22" s="33">
        <v>12</v>
      </c>
      <c r="B22" s="257" t="s">
        <v>264</v>
      </c>
      <c r="C22" s="5">
        <v>1</v>
      </c>
      <c r="D22" s="1" t="s">
        <v>304</v>
      </c>
      <c r="E22" s="29"/>
      <c r="F22" s="29"/>
      <c r="G22" s="29"/>
      <c r="H22" s="29" t="s">
        <v>231</v>
      </c>
      <c r="I22" s="245">
        <v>2</v>
      </c>
      <c r="J22" s="246">
        <v>2</v>
      </c>
      <c r="K22" s="29"/>
      <c r="L22" s="29"/>
      <c r="M22" s="29"/>
      <c r="N22" s="29"/>
      <c r="O22" s="29"/>
      <c r="P22" s="29"/>
      <c r="Q22" s="29" t="s">
        <v>856</v>
      </c>
      <c r="R22" s="245">
        <v>2</v>
      </c>
      <c r="S22" s="29"/>
      <c r="T22" s="29"/>
      <c r="U22" s="29"/>
      <c r="V22" s="29"/>
      <c r="W22" s="29"/>
      <c r="X22" s="29"/>
      <c r="Y22" s="29"/>
      <c r="Z22" s="29" t="s">
        <v>857</v>
      </c>
      <c r="AA22" s="245">
        <v>2</v>
      </c>
      <c r="AB22" s="246">
        <v>2</v>
      </c>
      <c r="AC22" s="29"/>
      <c r="AD22" s="29"/>
      <c r="AE22" s="29"/>
      <c r="AF22" s="29"/>
      <c r="AG22" s="29"/>
      <c r="AH22" s="29"/>
      <c r="AI22" s="29" t="s">
        <v>95</v>
      </c>
      <c r="AJ22" s="245">
        <v>2</v>
      </c>
      <c r="AK22" s="29"/>
      <c r="AL22" s="29"/>
      <c r="AM22" s="29"/>
      <c r="AN22" s="29"/>
      <c r="AP22" s="61">
        <v>1</v>
      </c>
    </row>
    <row r="23" spans="1:42" s="61" customFormat="1" ht="38.25">
      <c r="A23" s="33">
        <v>13</v>
      </c>
      <c r="B23" s="256" t="s">
        <v>266</v>
      </c>
      <c r="C23" s="5">
        <v>1</v>
      </c>
      <c r="D23" s="1" t="s">
        <v>304</v>
      </c>
      <c r="E23" s="29"/>
      <c r="F23" s="29"/>
      <c r="G23" s="29"/>
      <c r="H23" s="29" t="s">
        <v>231</v>
      </c>
      <c r="I23" s="245">
        <v>2</v>
      </c>
      <c r="J23" s="246">
        <v>2</v>
      </c>
      <c r="K23" s="29"/>
      <c r="L23" s="29"/>
      <c r="M23" s="29"/>
      <c r="N23" s="29"/>
      <c r="O23" s="29"/>
      <c r="P23" s="29"/>
      <c r="Q23" s="29" t="s">
        <v>856</v>
      </c>
      <c r="R23" s="245">
        <v>2</v>
      </c>
      <c r="S23" s="29"/>
      <c r="T23" s="29"/>
      <c r="U23" s="29"/>
      <c r="V23" s="29"/>
      <c r="W23" s="29"/>
      <c r="X23" s="29"/>
      <c r="Y23" s="29"/>
      <c r="Z23" s="29" t="s">
        <v>857</v>
      </c>
      <c r="AA23" s="245">
        <v>2</v>
      </c>
      <c r="AB23" s="246">
        <v>2</v>
      </c>
      <c r="AC23" s="29"/>
      <c r="AD23" s="29"/>
      <c r="AE23" s="29"/>
      <c r="AF23" s="29"/>
      <c r="AG23" s="29"/>
      <c r="AH23" s="29"/>
      <c r="AI23" s="29" t="s">
        <v>95</v>
      </c>
      <c r="AJ23" s="245">
        <v>2</v>
      </c>
      <c r="AK23" s="29"/>
      <c r="AL23" s="29"/>
      <c r="AM23" s="29"/>
      <c r="AN23" s="29"/>
      <c r="AP23" s="61">
        <v>1</v>
      </c>
    </row>
    <row r="24" spans="1:42" s="61" customFormat="1" ht="38.25">
      <c r="A24" s="33">
        <v>14</v>
      </c>
      <c r="B24" s="257" t="s">
        <v>267</v>
      </c>
      <c r="C24" s="5">
        <v>1</v>
      </c>
      <c r="D24" s="1" t="s">
        <v>304</v>
      </c>
      <c r="E24" s="29"/>
      <c r="F24" s="29"/>
      <c r="G24" s="29"/>
      <c r="H24" s="29" t="s">
        <v>231</v>
      </c>
      <c r="I24" s="245">
        <v>2</v>
      </c>
      <c r="J24" s="246">
        <v>2</v>
      </c>
      <c r="K24" s="29"/>
      <c r="L24" s="29"/>
      <c r="M24" s="29"/>
      <c r="N24" s="29"/>
      <c r="O24" s="29"/>
      <c r="P24" s="29"/>
      <c r="Q24" s="29" t="s">
        <v>856</v>
      </c>
      <c r="R24" s="245">
        <v>2</v>
      </c>
      <c r="S24" s="29"/>
      <c r="T24" s="29"/>
      <c r="U24" s="29"/>
      <c r="V24" s="29"/>
      <c r="W24" s="29"/>
      <c r="X24" s="29"/>
      <c r="Y24" s="29"/>
      <c r="Z24" s="29" t="s">
        <v>857</v>
      </c>
      <c r="AA24" s="245">
        <v>2</v>
      </c>
      <c r="AB24" s="246">
        <v>2</v>
      </c>
      <c r="AC24" s="29"/>
      <c r="AD24" s="29"/>
      <c r="AE24" s="29"/>
      <c r="AF24" s="29"/>
      <c r="AG24" s="29"/>
      <c r="AH24" s="29"/>
      <c r="AI24" s="29" t="s">
        <v>95</v>
      </c>
      <c r="AJ24" s="245">
        <v>2</v>
      </c>
      <c r="AK24" s="29"/>
      <c r="AL24" s="29"/>
      <c r="AM24" s="29"/>
      <c r="AN24" s="29"/>
      <c r="AP24" s="61">
        <v>1</v>
      </c>
    </row>
    <row r="25" spans="1:42" s="61" customFormat="1" ht="38.25">
      <c r="A25" s="33">
        <v>15</v>
      </c>
      <c r="B25" s="256" t="s">
        <v>268</v>
      </c>
      <c r="C25" s="5">
        <v>1</v>
      </c>
      <c r="D25" s="1" t="s">
        <v>304</v>
      </c>
      <c r="E25" s="29"/>
      <c r="F25" s="29"/>
      <c r="G25" s="29"/>
      <c r="H25" s="29" t="s">
        <v>231</v>
      </c>
      <c r="I25" s="245">
        <v>2</v>
      </c>
      <c r="J25" s="246">
        <v>2</v>
      </c>
      <c r="K25" s="29"/>
      <c r="L25" s="29"/>
      <c r="M25" s="29"/>
      <c r="N25" s="29"/>
      <c r="O25" s="29"/>
      <c r="P25" s="29"/>
      <c r="Q25" s="29" t="s">
        <v>856</v>
      </c>
      <c r="R25" s="245">
        <v>2</v>
      </c>
      <c r="S25" s="29"/>
      <c r="T25" s="29"/>
      <c r="U25" s="29"/>
      <c r="V25" s="29"/>
      <c r="W25" s="29"/>
      <c r="X25" s="29"/>
      <c r="Y25" s="29"/>
      <c r="Z25" s="29" t="s">
        <v>857</v>
      </c>
      <c r="AA25" s="245">
        <v>2</v>
      </c>
      <c r="AB25" s="246">
        <v>2</v>
      </c>
      <c r="AC25" s="29"/>
      <c r="AD25" s="29"/>
      <c r="AE25" s="29"/>
      <c r="AF25" s="29"/>
      <c r="AG25" s="29"/>
      <c r="AH25" s="29"/>
      <c r="AI25" s="29" t="s">
        <v>95</v>
      </c>
      <c r="AJ25" s="245">
        <v>2</v>
      </c>
      <c r="AK25" s="29"/>
      <c r="AL25" s="29"/>
      <c r="AM25" s="29"/>
      <c r="AN25" s="29"/>
      <c r="AP25" s="61">
        <v>1</v>
      </c>
    </row>
    <row r="26" spans="1:42" s="61" customFormat="1" ht="38.25">
      <c r="A26" s="33">
        <v>16</v>
      </c>
      <c r="B26" s="256" t="s">
        <v>269</v>
      </c>
      <c r="C26" s="5">
        <v>1</v>
      </c>
      <c r="D26" s="1" t="s">
        <v>304</v>
      </c>
      <c r="E26" s="29"/>
      <c r="F26" s="29"/>
      <c r="G26" s="29"/>
      <c r="H26" s="29" t="s">
        <v>231</v>
      </c>
      <c r="I26" s="245">
        <v>2</v>
      </c>
      <c r="J26" s="246">
        <v>2</v>
      </c>
      <c r="K26" s="29"/>
      <c r="L26" s="29"/>
      <c r="M26" s="29"/>
      <c r="N26" s="29"/>
      <c r="O26" s="29"/>
      <c r="P26" s="29"/>
      <c r="Q26" s="29" t="s">
        <v>856</v>
      </c>
      <c r="R26" s="245">
        <v>2</v>
      </c>
      <c r="S26" s="29"/>
      <c r="T26" s="29"/>
      <c r="U26" s="29"/>
      <c r="V26" s="29"/>
      <c r="W26" s="29"/>
      <c r="X26" s="29"/>
      <c r="Y26" s="29"/>
      <c r="Z26" s="29" t="s">
        <v>857</v>
      </c>
      <c r="AA26" s="245">
        <v>2</v>
      </c>
      <c r="AB26" s="246">
        <v>2</v>
      </c>
      <c r="AC26" s="29"/>
      <c r="AD26" s="29"/>
      <c r="AE26" s="29"/>
      <c r="AF26" s="29"/>
      <c r="AG26" s="29"/>
      <c r="AH26" s="29"/>
      <c r="AI26" s="29" t="s">
        <v>95</v>
      </c>
      <c r="AJ26" s="245">
        <v>2</v>
      </c>
      <c r="AK26" s="29"/>
      <c r="AL26" s="29"/>
      <c r="AM26" s="29"/>
      <c r="AN26" s="29"/>
      <c r="AP26" s="61">
        <v>1</v>
      </c>
    </row>
    <row r="27" spans="1:42" s="61" customFormat="1" ht="31.5">
      <c r="A27" s="33">
        <v>17</v>
      </c>
      <c r="B27" s="2" t="s">
        <v>270</v>
      </c>
      <c r="C27" s="5">
        <v>12</v>
      </c>
      <c r="D27" s="6" t="s">
        <v>526</v>
      </c>
      <c r="E27" s="29" t="s">
        <v>843</v>
      </c>
      <c r="F27" s="245">
        <v>7</v>
      </c>
      <c r="G27" s="246">
        <v>12</v>
      </c>
      <c r="H27" s="29"/>
      <c r="I27" s="29"/>
      <c r="J27" s="29"/>
      <c r="K27" s="29"/>
      <c r="L27" s="29"/>
      <c r="M27" s="29"/>
      <c r="N27" s="29" t="s">
        <v>927</v>
      </c>
      <c r="O27" s="245">
        <v>7</v>
      </c>
      <c r="P27" s="29"/>
      <c r="Q27" s="29"/>
      <c r="R27" s="29"/>
      <c r="S27" s="29"/>
      <c r="T27" s="29"/>
      <c r="U27" s="29"/>
      <c r="V27" s="29"/>
      <c r="W27" s="29" t="s">
        <v>928</v>
      </c>
      <c r="X27" s="245">
        <v>7</v>
      </c>
      <c r="Y27" s="246">
        <v>12</v>
      </c>
      <c r="Z27" s="29"/>
      <c r="AA27" s="29"/>
      <c r="AB27" s="29"/>
      <c r="AC27" s="29"/>
      <c r="AD27" s="29"/>
      <c r="AE27" s="29"/>
      <c r="AF27" s="29" t="s">
        <v>947</v>
      </c>
      <c r="AG27" s="245">
        <v>7</v>
      </c>
      <c r="AH27" s="29"/>
      <c r="AI27" s="29"/>
      <c r="AJ27" s="29"/>
      <c r="AK27" s="29"/>
      <c r="AL27" s="29"/>
      <c r="AM27" s="29"/>
      <c r="AN27" s="29"/>
      <c r="AO27" s="61">
        <v>7</v>
      </c>
      <c r="AP27" s="61">
        <v>12</v>
      </c>
    </row>
    <row r="28" spans="1:42" s="61" customFormat="1" ht="38.25">
      <c r="A28" s="33">
        <v>18</v>
      </c>
      <c r="B28" s="2" t="s">
        <v>272</v>
      </c>
      <c r="C28" s="5">
        <v>12</v>
      </c>
      <c r="D28" s="6" t="s">
        <v>527</v>
      </c>
      <c r="E28" s="29" t="s">
        <v>843</v>
      </c>
      <c r="F28" s="245">
        <v>11</v>
      </c>
      <c r="G28" s="246">
        <v>12</v>
      </c>
      <c r="H28" s="29"/>
      <c r="I28" s="29"/>
      <c r="J28" s="29"/>
      <c r="K28" s="29"/>
      <c r="L28" s="29"/>
      <c r="M28" s="29"/>
      <c r="N28" s="29" t="s">
        <v>927</v>
      </c>
      <c r="O28" s="245">
        <v>11</v>
      </c>
      <c r="P28" s="29"/>
      <c r="Q28" s="29"/>
      <c r="R28" s="29"/>
      <c r="S28" s="29"/>
      <c r="T28" s="29"/>
      <c r="U28" s="29"/>
      <c r="V28" s="29"/>
      <c r="W28" s="29" t="s">
        <v>928</v>
      </c>
      <c r="X28" s="245">
        <v>11</v>
      </c>
      <c r="Y28" s="246">
        <v>12</v>
      </c>
      <c r="Z28" s="29"/>
      <c r="AA28" s="29"/>
      <c r="AB28" s="29"/>
      <c r="AC28" s="29"/>
      <c r="AD28" s="29"/>
      <c r="AE28" s="29"/>
      <c r="AF28" s="29" t="s">
        <v>947</v>
      </c>
      <c r="AG28" s="245">
        <v>11</v>
      </c>
      <c r="AH28" s="29"/>
      <c r="AI28" s="29"/>
      <c r="AJ28" s="29"/>
      <c r="AK28" s="29"/>
      <c r="AL28" s="29"/>
      <c r="AM28" s="29"/>
      <c r="AN28" s="29"/>
      <c r="AO28" s="61">
        <v>11</v>
      </c>
      <c r="AP28" s="61">
        <v>12</v>
      </c>
    </row>
    <row r="29" spans="1:42" s="61" customFormat="1" ht="25.5">
      <c r="A29" s="33">
        <v>19</v>
      </c>
      <c r="B29" s="2" t="s">
        <v>273</v>
      </c>
      <c r="C29" s="5">
        <v>32</v>
      </c>
      <c r="D29" s="5">
        <v>32</v>
      </c>
      <c r="E29" s="29" t="s">
        <v>843</v>
      </c>
      <c r="F29" s="245">
        <v>32</v>
      </c>
      <c r="G29" s="246">
        <v>32</v>
      </c>
      <c r="H29" s="29"/>
      <c r="I29" s="29"/>
      <c r="J29" s="29"/>
      <c r="K29" s="29"/>
      <c r="L29" s="29"/>
      <c r="M29" s="29"/>
      <c r="N29" s="29" t="s">
        <v>927</v>
      </c>
      <c r="O29" s="245">
        <v>32</v>
      </c>
      <c r="P29" s="29"/>
      <c r="Q29" s="29"/>
      <c r="R29" s="29"/>
      <c r="S29" s="29"/>
      <c r="T29" s="29"/>
      <c r="U29" s="29"/>
      <c r="V29" s="29"/>
      <c r="W29" s="29" t="s">
        <v>928</v>
      </c>
      <c r="X29" s="245">
        <v>32</v>
      </c>
      <c r="Y29" s="246">
        <v>32</v>
      </c>
      <c r="Z29" s="29"/>
      <c r="AA29" s="29"/>
      <c r="AB29" s="29"/>
      <c r="AC29" s="29"/>
      <c r="AD29" s="29"/>
      <c r="AE29" s="29"/>
      <c r="AF29" s="29" t="s">
        <v>947</v>
      </c>
      <c r="AG29" s="245">
        <v>32</v>
      </c>
      <c r="AH29" s="29"/>
      <c r="AI29" s="29"/>
      <c r="AJ29" s="29"/>
      <c r="AK29" s="29"/>
      <c r="AL29" s="29"/>
      <c r="AM29" s="29"/>
      <c r="AN29" s="29"/>
      <c r="AO29" s="61">
        <v>32</v>
      </c>
      <c r="AP29" s="61">
        <v>32</v>
      </c>
    </row>
    <row r="30" spans="1:42" s="61" customFormat="1" ht="38.25">
      <c r="A30" s="33">
        <v>20</v>
      </c>
      <c r="B30" s="2" t="s">
        <v>274</v>
      </c>
      <c r="C30" s="5" t="s">
        <v>528</v>
      </c>
      <c r="D30" s="5" t="s">
        <v>529</v>
      </c>
      <c r="E30" s="29" t="s">
        <v>843</v>
      </c>
      <c r="F30" s="245">
        <v>9</v>
      </c>
      <c r="G30" s="247">
        <v>10</v>
      </c>
      <c r="H30" s="29"/>
      <c r="I30" s="29"/>
      <c r="J30" s="29"/>
      <c r="K30" s="29"/>
      <c r="L30" s="29"/>
      <c r="M30" s="29"/>
      <c r="N30" s="29" t="s">
        <v>927</v>
      </c>
      <c r="O30" s="245">
        <v>9</v>
      </c>
      <c r="P30" s="29"/>
      <c r="Q30" s="29"/>
      <c r="R30" s="29"/>
      <c r="S30" s="29"/>
      <c r="T30" s="29"/>
      <c r="U30" s="29"/>
      <c r="V30" s="29"/>
      <c r="W30" s="29" t="s">
        <v>928</v>
      </c>
      <c r="X30" s="245">
        <v>9</v>
      </c>
      <c r="Y30" s="246">
        <v>10</v>
      </c>
      <c r="Z30" s="29"/>
      <c r="AA30" s="29"/>
      <c r="AB30" s="29"/>
      <c r="AC30" s="29"/>
      <c r="AD30" s="29"/>
      <c r="AE30" s="29"/>
      <c r="AF30" s="29" t="s">
        <v>947</v>
      </c>
      <c r="AG30" s="245">
        <v>9</v>
      </c>
      <c r="AH30" s="29"/>
      <c r="AI30" s="29"/>
      <c r="AJ30" s="29"/>
      <c r="AK30" s="29"/>
      <c r="AL30" s="29"/>
      <c r="AM30" s="29"/>
      <c r="AN30" s="29"/>
      <c r="AO30" s="21">
        <v>9</v>
      </c>
      <c r="AP30" s="21">
        <v>10</v>
      </c>
    </row>
    <row r="31" spans="1:42" s="61" customFormat="1" ht="26.25">
      <c r="A31" s="33">
        <v>22</v>
      </c>
      <c r="B31" s="2" t="s">
        <v>275</v>
      </c>
      <c r="C31" s="5">
        <v>8</v>
      </c>
      <c r="D31" s="155" t="s">
        <v>530</v>
      </c>
      <c r="E31" s="29" t="s">
        <v>776</v>
      </c>
      <c r="F31" s="245">
        <v>5</v>
      </c>
      <c r="G31" s="247">
        <v>8</v>
      </c>
      <c r="H31" s="29"/>
      <c r="I31" s="29"/>
      <c r="J31" s="29"/>
      <c r="K31" s="29"/>
      <c r="L31" s="29"/>
      <c r="M31" s="29"/>
      <c r="N31" s="29" t="s">
        <v>927</v>
      </c>
      <c r="O31" s="245">
        <v>5</v>
      </c>
      <c r="P31" s="29"/>
      <c r="Q31" s="29"/>
      <c r="R31" s="29"/>
      <c r="S31" s="29"/>
      <c r="T31" s="29"/>
      <c r="U31" s="29"/>
      <c r="V31" s="29"/>
      <c r="W31" s="29" t="s">
        <v>928</v>
      </c>
      <c r="X31" s="245">
        <v>5</v>
      </c>
      <c r="Y31" s="246">
        <v>8</v>
      </c>
      <c r="Z31" s="29"/>
      <c r="AA31" s="29"/>
      <c r="AB31" s="29"/>
      <c r="AC31" s="29"/>
      <c r="AD31" s="29"/>
      <c r="AE31" s="29"/>
      <c r="AF31" s="29" t="s">
        <v>947</v>
      </c>
      <c r="AG31" s="245">
        <v>5</v>
      </c>
      <c r="AH31" s="29"/>
      <c r="AI31" s="29"/>
      <c r="AJ31" s="29"/>
      <c r="AK31" s="29"/>
      <c r="AL31" s="29"/>
      <c r="AM31" s="29"/>
      <c r="AN31" s="29"/>
      <c r="AO31" s="61">
        <v>5</v>
      </c>
      <c r="AP31" s="61">
        <v>8</v>
      </c>
    </row>
    <row r="32" spans="1:42" s="61" customFormat="1" ht="31.5">
      <c r="A32" s="33">
        <v>23</v>
      </c>
      <c r="B32" s="2" t="s">
        <v>277</v>
      </c>
      <c r="C32" s="6">
        <v>40</v>
      </c>
      <c r="D32" s="1" t="s">
        <v>276</v>
      </c>
      <c r="E32" s="29" t="s">
        <v>776</v>
      </c>
      <c r="F32" s="245">
        <v>40</v>
      </c>
      <c r="G32" s="247">
        <v>40</v>
      </c>
      <c r="H32" s="29"/>
      <c r="I32" s="29"/>
      <c r="J32" s="29"/>
      <c r="K32" s="29"/>
      <c r="L32" s="29"/>
      <c r="M32" s="29"/>
      <c r="N32" s="29" t="s">
        <v>927</v>
      </c>
      <c r="O32" s="245">
        <v>40</v>
      </c>
      <c r="P32" s="29"/>
      <c r="Q32" s="29"/>
      <c r="R32" s="29"/>
      <c r="S32" s="29"/>
      <c r="T32" s="29"/>
      <c r="U32" s="29"/>
      <c r="V32" s="29"/>
      <c r="W32" s="29" t="s">
        <v>928</v>
      </c>
      <c r="X32" s="245">
        <v>40</v>
      </c>
      <c r="Y32" s="246">
        <v>40</v>
      </c>
      <c r="Z32" s="29"/>
      <c r="AA32" s="29"/>
      <c r="AB32" s="29"/>
      <c r="AC32" s="29"/>
      <c r="AD32" s="29"/>
      <c r="AE32" s="29"/>
      <c r="AF32" s="29" t="s">
        <v>947</v>
      </c>
      <c r="AG32" s="245">
        <v>40</v>
      </c>
      <c r="AH32" s="29"/>
      <c r="AI32" s="29"/>
      <c r="AJ32" s="29"/>
      <c r="AK32" s="29"/>
      <c r="AL32" s="29"/>
      <c r="AM32" s="29"/>
      <c r="AN32" s="29"/>
      <c r="AO32" s="61">
        <v>40</v>
      </c>
      <c r="AP32" s="61">
        <v>40</v>
      </c>
    </row>
    <row r="33" spans="1:42" s="61" customFormat="1" ht="25.5">
      <c r="A33" s="33">
        <v>24</v>
      </c>
      <c r="B33" s="2" t="s">
        <v>278</v>
      </c>
      <c r="C33" s="6">
        <v>8</v>
      </c>
      <c r="D33" s="6">
        <v>8</v>
      </c>
      <c r="E33" s="29" t="s">
        <v>776</v>
      </c>
      <c r="F33" s="245">
        <v>8</v>
      </c>
      <c r="G33" s="247">
        <v>8</v>
      </c>
      <c r="H33" s="29"/>
      <c r="I33" s="29"/>
      <c r="J33" s="29"/>
      <c r="K33" s="29"/>
      <c r="L33" s="29"/>
      <c r="M33" s="29"/>
      <c r="N33" s="29" t="s">
        <v>927</v>
      </c>
      <c r="O33" s="245">
        <v>8</v>
      </c>
      <c r="P33" s="29"/>
      <c r="Q33" s="29"/>
      <c r="R33" s="29"/>
      <c r="S33" s="29"/>
      <c r="T33" s="29"/>
      <c r="U33" s="29"/>
      <c r="V33" s="29"/>
      <c r="W33" s="29" t="s">
        <v>928</v>
      </c>
      <c r="X33" s="245">
        <v>8</v>
      </c>
      <c r="Y33" s="246">
        <v>8</v>
      </c>
      <c r="Z33" s="29"/>
      <c r="AA33" s="29"/>
      <c r="AB33" s="29"/>
      <c r="AC33" s="29"/>
      <c r="AD33" s="29"/>
      <c r="AE33" s="29"/>
      <c r="AF33" s="29" t="s">
        <v>947</v>
      </c>
      <c r="AG33" s="245">
        <v>8</v>
      </c>
      <c r="AH33" s="29"/>
      <c r="AI33" s="29"/>
      <c r="AJ33" s="29"/>
      <c r="AK33" s="29"/>
      <c r="AL33" s="29"/>
      <c r="AM33" s="29"/>
      <c r="AN33" s="29"/>
      <c r="AO33" s="61">
        <v>8</v>
      </c>
      <c r="AP33" s="61">
        <v>8</v>
      </c>
    </row>
    <row r="34" spans="1:42" s="61" customFormat="1" ht="38.25">
      <c r="A34" s="2">
        <v>25</v>
      </c>
      <c r="B34" s="2" t="s">
        <v>279</v>
      </c>
      <c r="C34" s="6">
        <v>16</v>
      </c>
      <c r="D34" s="6" t="s">
        <v>531</v>
      </c>
      <c r="E34" s="29" t="s">
        <v>776</v>
      </c>
      <c r="F34" s="245">
        <v>9</v>
      </c>
      <c r="G34" s="247">
        <v>16</v>
      </c>
      <c r="H34" s="29"/>
      <c r="I34" s="29"/>
      <c r="J34" s="29"/>
      <c r="K34" s="29"/>
      <c r="L34" s="29"/>
      <c r="M34" s="29"/>
      <c r="N34" s="29" t="s">
        <v>927</v>
      </c>
      <c r="O34" s="245">
        <v>9</v>
      </c>
      <c r="P34" s="29"/>
      <c r="Q34" s="29"/>
      <c r="R34" s="29"/>
      <c r="S34" s="29"/>
      <c r="T34" s="29"/>
      <c r="U34" s="29"/>
      <c r="V34" s="29"/>
      <c r="W34" s="29" t="s">
        <v>928</v>
      </c>
      <c r="X34" s="245">
        <v>9</v>
      </c>
      <c r="Y34" s="246">
        <v>16</v>
      </c>
      <c r="Z34" s="29"/>
      <c r="AA34" s="29"/>
      <c r="AB34" s="29"/>
      <c r="AC34" s="29"/>
      <c r="AD34" s="29"/>
      <c r="AE34" s="29"/>
      <c r="AF34" s="29" t="s">
        <v>947</v>
      </c>
      <c r="AG34" s="245">
        <v>9</v>
      </c>
      <c r="AH34" s="29"/>
      <c r="AI34" s="29"/>
      <c r="AJ34" s="29"/>
      <c r="AK34" s="29"/>
      <c r="AL34" s="29"/>
      <c r="AM34" s="29"/>
      <c r="AN34" s="29"/>
      <c r="AO34" s="61">
        <v>9</v>
      </c>
      <c r="AP34" s="61">
        <v>16</v>
      </c>
    </row>
    <row r="35" spans="1:42" s="61" customFormat="1" ht="39.75">
      <c r="A35" s="2">
        <v>26</v>
      </c>
      <c r="B35" s="2" t="s">
        <v>280</v>
      </c>
      <c r="C35" s="6" t="s">
        <v>532</v>
      </c>
      <c r="D35" s="6">
        <v>10</v>
      </c>
      <c r="E35" s="29" t="s">
        <v>890</v>
      </c>
      <c r="F35" s="245">
        <v>10</v>
      </c>
      <c r="G35" s="247">
        <v>10</v>
      </c>
      <c r="H35" s="29"/>
      <c r="I35" s="29"/>
      <c r="J35" s="29"/>
      <c r="K35" s="29"/>
      <c r="L35" s="29"/>
      <c r="M35" s="29"/>
      <c r="N35" s="29" t="s">
        <v>927</v>
      </c>
      <c r="O35" s="245">
        <v>10</v>
      </c>
      <c r="P35" s="29"/>
      <c r="Q35" s="29"/>
      <c r="R35" s="29"/>
      <c r="S35" s="29"/>
      <c r="T35" s="29"/>
      <c r="U35" s="29"/>
      <c r="V35" s="29"/>
      <c r="W35" s="29" t="s">
        <v>928</v>
      </c>
      <c r="X35" s="245">
        <v>10</v>
      </c>
      <c r="Y35" s="246">
        <v>10</v>
      </c>
      <c r="Z35" s="29"/>
      <c r="AA35" s="29"/>
      <c r="AB35" s="29"/>
      <c r="AC35" s="29"/>
      <c r="AD35" s="29"/>
      <c r="AE35" s="29"/>
      <c r="AF35" s="29" t="s">
        <v>947</v>
      </c>
      <c r="AG35" s="245">
        <v>10</v>
      </c>
      <c r="AH35" s="29"/>
      <c r="AI35" s="29"/>
      <c r="AJ35" s="29"/>
      <c r="AK35" s="29"/>
      <c r="AL35" s="29"/>
      <c r="AM35" s="29"/>
      <c r="AN35" s="29"/>
      <c r="AO35" s="61">
        <v>10</v>
      </c>
      <c r="AP35" s="61">
        <v>10</v>
      </c>
    </row>
    <row r="36" spans="1:42" s="61" customFormat="1" ht="38.25">
      <c r="A36" s="2">
        <v>27</v>
      </c>
      <c r="B36" s="2" t="s">
        <v>281</v>
      </c>
      <c r="C36" s="5">
        <v>12</v>
      </c>
      <c r="D36" s="6" t="s">
        <v>533</v>
      </c>
      <c r="E36" s="29" t="s">
        <v>890</v>
      </c>
      <c r="F36" s="245">
        <v>9</v>
      </c>
      <c r="G36" s="246">
        <v>12</v>
      </c>
      <c r="H36" s="29"/>
      <c r="I36" s="29"/>
      <c r="J36" s="29"/>
      <c r="K36" s="29"/>
      <c r="L36" s="29"/>
      <c r="M36" s="29"/>
      <c r="N36" s="29" t="s">
        <v>927</v>
      </c>
      <c r="O36" s="245">
        <v>9</v>
      </c>
      <c r="P36" s="29"/>
      <c r="Q36" s="29"/>
      <c r="R36" s="29"/>
      <c r="S36" s="29"/>
      <c r="T36" s="29"/>
      <c r="U36" s="29"/>
      <c r="V36" s="29"/>
      <c r="W36" s="29" t="s">
        <v>928</v>
      </c>
      <c r="X36" s="245">
        <v>9</v>
      </c>
      <c r="Y36" s="246">
        <v>12</v>
      </c>
      <c r="Z36" s="29"/>
      <c r="AA36" s="29"/>
      <c r="AB36" s="29"/>
      <c r="AC36" s="29"/>
      <c r="AD36" s="29"/>
      <c r="AE36" s="29"/>
      <c r="AF36" s="29" t="s">
        <v>947</v>
      </c>
      <c r="AG36" s="245">
        <v>9</v>
      </c>
      <c r="AH36" s="29"/>
      <c r="AI36" s="29"/>
      <c r="AJ36" s="29"/>
      <c r="AK36" s="29"/>
      <c r="AL36" s="29"/>
      <c r="AM36" s="29"/>
      <c r="AN36" s="29"/>
      <c r="AO36" s="61">
        <v>9</v>
      </c>
      <c r="AP36" s="61">
        <v>12</v>
      </c>
    </row>
    <row r="37" spans="1:42" s="53" customFormat="1" ht="15.75" customHeight="1">
      <c r="A37" s="2">
        <v>28</v>
      </c>
      <c r="B37" s="44" t="s">
        <v>245</v>
      </c>
      <c r="C37" s="45">
        <v>16</v>
      </c>
      <c r="D37" s="45">
        <v>16</v>
      </c>
      <c r="E37" s="307" t="s">
        <v>958</v>
      </c>
      <c r="F37" s="201">
        <v>16</v>
      </c>
      <c r="G37" s="50"/>
      <c r="H37" s="50"/>
      <c r="I37" s="50"/>
      <c r="J37" s="50"/>
      <c r="K37" s="50"/>
      <c r="L37" s="50"/>
      <c r="M37" s="50"/>
      <c r="N37" s="307" t="s">
        <v>931</v>
      </c>
      <c r="O37" s="201">
        <v>16</v>
      </c>
      <c r="P37" s="202">
        <v>16</v>
      </c>
      <c r="Q37" s="50"/>
      <c r="R37" s="50"/>
      <c r="S37" s="50"/>
      <c r="T37" s="50"/>
      <c r="U37" s="50"/>
      <c r="V37" s="50"/>
      <c r="W37" s="307" t="s">
        <v>932</v>
      </c>
      <c r="X37" s="201">
        <v>16</v>
      </c>
      <c r="Y37" s="50"/>
      <c r="Z37" s="50"/>
      <c r="AA37" s="50"/>
      <c r="AB37" s="50"/>
      <c r="AC37" s="50"/>
      <c r="AD37" s="50"/>
      <c r="AE37" s="50"/>
      <c r="AF37" s="307" t="s">
        <v>948</v>
      </c>
      <c r="AG37" s="201">
        <v>16</v>
      </c>
      <c r="AH37" s="202">
        <v>16</v>
      </c>
      <c r="AI37" s="50"/>
      <c r="AJ37" s="50"/>
      <c r="AK37" s="50"/>
      <c r="AL37" s="50"/>
      <c r="AM37" s="50"/>
      <c r="AN37" s="50"/>
      <c r="AO37" s="107">
        <v>16</v>
      </c>
      <c r="AP37" s="107">
        <v>16</v>
      </c>
    </row>
    <row r="38" spans="1:42" s="53" customFormat="1" ht="15" customHeight="1">
      <c r="A38" s="2">
        <v>29</v>
      </c>
      <c r="B38" s="44" t="s">
        <v>246</v>
      </c>
      <c r="C38" s="45">
        <v>16</v>
      </c>
      <c r="D38" s="45">
        <v>16</v>
      </c>
      <c r="E38" s="307" t="s">
        <v>958</v>
      </c>
      <c r="F38" s="201">
        <v>16</v>
      </c>
      <c r="G38" s="50"/>
      <c r="H38" s="50"/>
      <c r="I38" s="50"/>
      <c r="J38" s="50"/>
      <c r="K38" s="50"/>
      <c r="L38" s="50"/>
      <c r="M38" s="50"/>
      <c r="N38" s="307" t="s">
        <v>931</v>
      </c>
      <c r="O38" s="201">
        <v>16</v>
      </c>
      <c r="P38" s="202">
        <v>16</v>
      </c>
      <c r="Q38" s="50"/>
      <c r="R38" s="50"/>
      <c r="S38" s="50"/>
      <c r="T38" s="50"/>
      <c r="U38" s="50"/>
      <c r="V38" s="50"/>
      <c r="W38" s="307" t="s">
        <v>932</v>
      </c>
      <c r="X38" s="201">
        <v>16</v>
      </c>
      <c r="Y38" s="50"/>
      <c r="Z38" s="50"/>
      <c r="AA38" s="50"/>
      <c r="AB38" s="50"/>
      <c r="AC38" s="50"/>
      <c r="AD38" s="50"/>
      <c r="AE38" s="50"/>
      <c r="AF38" s="307" t="s">
        <v>948</v>
      </c>
      <c r="AG38" s="201">
        <v>16</v>
      </c>
      <c r="AH38" s="202">
        <v>16</v>
      </c>
      <c r="AI38" s="50"/>
      <c r="AJ38" s="50"/>
      <c r="AK38" s="50"/>
      <c r="AL38" s="50"/>
      <c r="AM38" s="50"/>
      <c r="AN38" s="50"/>
      <c r="AO38" s="107">
        <v>16</v>
      </c>
      <c r="AP38" s="107">
        <v>16</v>
      </c>
    </row>
    <row r="39" spans="1:42" s="112" customFormat="1" ht="15" customHeight="1">
      <c r="A39" s="2">
        <v>30</v>
      </c>
      <c r="B39" s="44" t="s">
        <v>248</v>
      </c>
      <c r="C39" s="45">
        <v>16</v>
      </c>
      <c r="D39" s="45">
        <v>16</v>
      </c>
      <c r="E39" s="307" t="s">
        <v>958</v>
      </c>
      <c r="F39" s="201">
        <v>16</v>
      </c>
      <c r="G39" s="50"/>
      <c r="H39" s="50"/>
      <c r="I39" s="50"/>
      <c r="J39" s="50"/>
      <c r="K39" s="50"/>
      <c r="L39" s="50"/>
      <c r="M39" s="50"/>
      <c r="N39" s="307" t="s">
        <v>931</v>
      </c>
      <c r="O39" s="201">
        <v>16</v>
      </c>
      <c r="P39" s="202">
        <v>16</v>
      </c>
      <c r="Q39" s="50"/>
      <c r="R39" s="50"/>
      <c r="S39" s="50"/>
      <c r="T39" s="50"/>
      <c r="U39" s="50"/>
      <c r="V39" s="50"/>
      <c r="W39" s="307" t="s">
        <v>932</v>
      </c>
      <c r="X39" s="201">
        <v>16</v>
      </c>
      <c r="Y39" s="50"/>
      <c r="Z39" s="50"/>
      <c r="AA39" s="50"/>
      <c r="AB39" s="50"/>
      <c r="AC39" s="50"/>
      <c r="AD39" s="50"/>
      <c r="AE39" s="50"/>
      <c r="AF39" s="307" t="s">
        <v>948</v>
      </c>
      <c r="AG39" s="201">
        <v>16</v>
      </c>
      <c r="AH39" s="202">
        <v>16</v>
      </c>
      <c r="AI39" s="50"/>
      <c r="AJ39" s="50"/>
      <c r="AK39" s="50"/>
      <c r="AL39" s="50"/>
      <c r="AM39" s="50"/>
      <c r="AN39" s="50"/>
      <c r="AO39" s="112">
        <v>16</v>
      </c>
      <c r="AP39" s="112">
        <v>16</v>
      </c>
    </row>
    <row r="40" spans="1:42" s="61" customFormat="1" ht="26.25" customHeight="1">
      <c r="A40" s="2">
        <v>31</v>
      </c>
      <c r="B40" s="2" t="s">
        <v>282</v>
      </c>
      <c r="C40" s="5" t="s">
        <v>534</v>
      </c>
      <c r="D40" s="1" t="s">
        <v>36</v>
      </c>
      <c r="E40" s="29" t="s">
        <v>949</v>
      </c>
      <c r="F40" s="245">
        <v>7</v>
      </c>
      <c r="G40" s="29"/>
      <c r="H40" s="29"/>
      <c r="I40" s="29"/>
      <c r="J40" s="29"/>
      <c r="K40" s="29"/>
      <c r="L40" s="29"/>
      <c r="M40" s="29"/>
      <c r="N40" s="156" t="s">
        <v>847</v>
      </c>
      <c r="O40" s="248">
        <v>7</v>
      </c>
      <c r="P40" s="250">
        <v>7</v>
      </c>
      <c r="Q40" s="29"/>
      <c r="R40" s="29"/>
      <c r="S40" s="29"/>
      <c r="T40" s="29"/>
      <c r="U40" s="29"/>
      <c r="V40" s="29"/>
      <c r="W40" s="29" t="s">
        <v>848</v>
      </c>
      <c r="X40" s="245">
        <v>7</v>
      </c>
      <c r="Y40" s="29"/>
      <c r="Z40" s="29"/>
      <c r="AA40" s="29"/>
      <c r="AB40" s="29"/>
      <c r="AC40" s="29"/>
      <c r="AD40" s="29"/>
      <c r="AE40" s="29"/>
      <c r="AF40" s="156" t="s">
        <v>441</v>
      </c>
      <c r="AG40" s="248">
        <v>7</v>
      </c>
      <c r="AH40" s="250">
        <v>7</v>
      </c>
      <c r="AI40" s="29"/>
      <c r="AJ40" s="29"/>
      <c r="AK40" s="29"/>
      <c r="AL40" s="29"/>
      <c r="AM40" s="29"/>
      <c r="AN40" s="29"/>
      <c r="AO40" s="51">
        <v>7</v>
      </c>
      <c r="AP40" s="51">
        <v>7</v>
      </c>
    </row>
    <row r="41" spans="1:40" s="21" customFormat="1" ht="15.75">
      <c r="A41" s="33"/>
      <c r="B41" s="8" t="s">
        <v>451</v>
      </c>
      <c r="C41" s="20" t="s">
        <v>226</v>
      </c>
      <c r="D41" s="20" t="s">
        <v>227</v>
      </c>
      <c r="E41" s="8" t="s">
        <v>515</v>
      </c>
      <c r="F41" s="8"/>
      <c r="G41" s="8"/>
      <c r="H41" s="8" t="s">
        <v>460</v>
      </c>
      <c r="I41" s="8"/>
      <c r="J41" s="8"/>
      <c r="K41" s="8" t="s">
        <v>453</v>
      </c>
      <c r="L41" s="8"/>
      <c r="M41" s="8"/>
      <c r="N41" s="8" t="s">
        <v>516</v>
      </c>
      <c r="O41" s="8"/>
      <c r="P41" s="8"/>
      <c r="Q41" s="8" t="s">
        <v>454</v>
      </c>
      <c r="R41" s="8"/>
      <c r="S41" s="8"/>
      <c r="T41" s="8" t="s">
        <v>455</v>
      </c>
      <c r="U41" s="8"/>
      <c r="V41" s="8"/>
      <c r="W41" s="8" t="s">
        <v>456</v>
      </c>
      <c r="X41" s="8"/>
      <c r="Y41" s="8"/>
      <c r="Z41" s="8" t="s">
        <v>457</v>
      </c>
      <c r="AA41" s="8"/>
      <c r="AB41" s="8"/>
      <c r="AC41" s="8" t="s">
        <v>517</v>
      </c>
      <c r="AD41" s="8"/>
      <c r="AE41" s="8"/>
      <c r="AF41" s="8" t="s">
        <v>518</v>
      </c>
      <c r="AG41" s="8"/>
      <c r="AH41" s="8"/>
      <c r="AI41" s="8" t="s">
        <v>459</v>
      </c>
      <c r="AJ41" s="8"/>
      <c r="AK41" s="8"/>
      <c r="AL41" s="8" t="s">
        <v>458</v>
      </c>
      <c r="AM41" s="8"/>
      <c r="AN41" s="8"/>
    </row>
    <row r="42" spans="1:42" s="61" customFormat="1" ht="15.75">
      <c r="A42" s="2">
        <v>32</v>
      </c>
      <c r="B42" s="2" t="s">
        <v>283</v>
      </c>
      <c r="C42" s="5">
        <v>8</v>
      </c>
      <c r="D42" s="5">
        <v>8</v>
      </c>
      <c r="E42" s="307" t="s">
        <v>949</v>
      </c>
      <c r="F42" s="201">
        <v>8</v>
      </c>
      <c r="G42" s="50"/>
      <c r="H42" s="29"/>
      <c r="I42" s="29"/>
      <c r="J42" s="29"/>
      <c r="K42" s="29"/>
      <c r="L42" s="29"/>
      <c r="M42" s="29"/>
      <c r="N42" s="307" t="s">
        <v>847</v>
      </c>
      <c r="O42" s="249">
        <v>8</v>
      </c>
      <c r="P42" s="251">
        <v>8</v>
      </c>
      <c r="Q42" s="29"/>
      <c r="R42" s="29"/>
      <c r="S42" s="29"/>
      <c r="T42" s="29"/>
      <c r="U42" s="29"/>
      <c r="V42" s="29"/>
      <c r="W42" s="307" t="s">
        <v>848</v>
      </c>
      <c r="X42" s="249">
        <v>8</v>
      </c>
      <c r="Y42" s="157"/>
      <c r="Z42" s="29"/>
      <c r="AA42" s="29"/>
      <c r="AB42" s="29"/>
      <c r="AC42" s="29"/>
      <c r="AD42" s="29"/>
      <c r="AE42" s="29"/>
      <c r="AF42" s="156" t="s">
        <v>441</v>
      </c>
      <c r="AG42" s="248">
        <v>8</v>
      </c>
      <c r="AH42" s="250">
        <v>8</v>
      </c>
      <c r="AI42" s="29"/>
      <c r="AJ42" s="29"/>
      <c r="AK42" s="29"/>
      <c r="AL42" s="29"/>
      <c r="AM42" s="29"/>
      <c r="AN42" s="29"/>
      <c r="AO42" s="51">
        <v>8</v>
      </c>
      <c r="AP42" s="51">
        <v>8</v>
      </c>
    </row>
    <row r="43" spans="1:40" s="61" customFormat="1" ht="31.5">
      <c r="A43" s="2">
        <v>33</v>
      </c>
      <c r="B43" s="187" t="s">
        <v>430</v>
      </c>
      <c r="C43" s="5" t="s">
        <v>535</v>
      </c>
      <c r="D43" s="5"/>
      <c r="E43" s="50"/>
      <c r="F43" s="50"/>
      <c r="G43" s="50"/>
      <c r="H43" s="29"/>
      <c r="I43" s="29"/>
      <c r="J43" s="29"/>
      <c r="K43" s="29"/>
      <c r="L43" s="29"/>
      <c r="M43" s="29"/>
      <c r="N43" s="307" t="s">
        <v>950</v>
      </c>
      <c r="O43" s="157"/>
      <c r="P43" s="251">
        <v>1</v>
      </c>
      <c r="Q43" s="29"/>
      <c r="R43" s="29"/>
      <c r="S43" s="29"/>
      <c r="T43" s="29"/>
      <c r="U43" s="29"/>
      <c r="V43" s="29"/>
      <c r="W43" s="157"/>
      <c r="X43" s="157"/>
      <c r="Y43" s="157"/>
      <c r="Z43" s="29"/>
      <c r="AA43" s="29"/>
      <c r="AB43" s="29"/>
      <c r="AC43" s="29"/>
      <c r="AD43" s="29"/>
      <c r="AE43" s="29"/>
      <c r="AF43" s="29" t="s">
        <v>900</v>
      </c>
      <c r="AG43" s="29"/>
      <c r="AH43" s="246">
        <v>1</v>
      </c>
      <c r="AI43" s="29"/>
      <c r="AJ43" s="29"/>
      <c r="AK43" s="29"/>
      <c r="AL43" s="29"/>
      <c r="AM43" s="29"/>
      <c r="AN43" s="29"/>
    </row>
    <row r="44" spans="1:42" s="61" customFormat="1" ht="31.5">
      <c r="A44" s="2">
        <v>34</v>
      </c>
      <c r="B44" s="2" t="s">
        <v>284</v>
      </c>
      <c r="C44" s="5">
        <v>19</v>
      </c>
      <c r="D44" s="1" t="s">
        <v>250</v>
      </c>
      <c r="E44" s="29" t="s">
        <v>436</v>
      </c>
      <c r="F44" s="245">
        <v>19</v>
      </c>
      <c r="G44" s="246">
        <v>19</v>
      </c>
      <c r="H44" s="29"/>
      <c r="I44" s="29"/>
      <c r="J44" s="29"/>
      <c r="K44" s="29"/>
      <c r="L44" s="29"/>
      <c r="M44" s="29"/>
      <c r="N44" s="29" t="s">
        <v>951</v>
      </c>
      <c r="O44" s="245">
        <v>19</v>
      </c>
      <c r="P44" s="29"/>
      <c r="Q44" s="29"/>
      <c r="R44" s="29"/>
      <c r="S44" s="29"/>
      <c r="T44" s="29"/>
      <c r="U44" s="29"/>
      <c r="V44" s="29"/>
      <c r="W44" s="29" t="s">
        <v>799</v>
      </c>
      <c r="X44" s="245">
        <v>19</v>
      </c>
      <c r="Y44" s="246">
        <v>19</v>
      </c>
      <c r="Z44" s="29"/>
      <c r="AA44" s="29"/>
      <c r="AB44" s="29"/>
      <c r="AC44" s="29"/>
      <c r="AD44" s="29"/>
      <c r="AE44" s="29"/>
      <c r="AF44" s="29" t="s">
        <v>345</v>
      </c>
      <c r="AG44" s="245">
        <v>19</v>
      </c>
      <c r="AH44" s="29"/>
      <c r="AI44" s="29"/>
      <c r="AJ44" s="29"/>
      <c r="AK44" s="29"/>
      <c r="AL44" s="29"/>
      <c r="AM44" s="29"/>
      <c r="AN44" s="29"/>
      <c r="AO44" s="61">
        <v>19</v>
      </c>
      <c r="AP44" s="61">
        <v>19</v>
      </c>
    </row>
    <row r="45" spans="1:42" s="61" customFormat="1" ht="15.75">
      <c r="A45" s="2">
        <v>35</v>
      </c>
      <c r="B45" s="2" t="s">
        <v>303</v>
      </c>
      <c r="C45" s="5">
        <v>5</v>
      </c>
      <c r="D45" s="7" t="s">
        <v>463</v>
      </c>
      <c r="E45" s="29" t="s">
        <v>437</v>
      </c>
      <c r="F45" s="29"/>
      <c r="G45" s="246">
        <v>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 t="s">
        <v>332</v>
      </c>
      <c r="X45" s="29"/>
      <c r="Y45" s="246">
        <v>5</v>
      </c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P45" s="61">
        <v>5</v>
      </c>
    </row>
    <row r="46" spans="1:42" s="61" customFormat="1" ht="15.75">
      <c r="A46" s="2">
        <v>36</v>
      </c>
      <c r="B46" s="2" t="s">
        <v>404</v>
      </c>
      <c r="C46" s="5">
        <v>6</v>
      </c>
      <c r="D46" s="7"/>
      <c r="E46" s="29"/>
      <c r="F46" s="29"/>
      <c r="G46" s="29"/>
      <c r="H46" s="29"/>
      <c r="I46" s="29"/>
      <c r="J46" s="29"/>
      <c r="K46" s="29" t="s">
        <v>629</v>
      </c>
      <c r="L46" s="29"/>
      <c r="M46" s="246">
        <v>6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 t="s">
        <v>353</v>
      </c>
      <c r="AD46" s="29"/>
      <c r="AE46" s="246">
        <v>6</v>
      </c>
      <c r="AF46" s="29"/>
      <c r="AG46" s="29"/>
      <c r="AH46" s="29"/>
      <c r="AI46" s="29"/>
      <c r="AJ46" s="29"/>
      <c r="AK46" s="29"/>
      <c r="AL46" s="29"/>
      <c r="AM46" s="29"/>
      <c r="AN46" s="29"/>
      <c r="AP46" s="61">
        <v>6</v>
      </c>
    </row>
    <row r="47" spans="1:40" s="21" customFormat="1" ht="15.75">
      <c r="A47" s="332" t="s">
        <v>251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185"/>
      <c r="AN47" s="185"/>
    </row>
    <row r="48" spans="1:42" s="61" customFormat="1" ht="25.5">
      <c r="A48" s="2">
        <v>37</v>
      </c>
      <c r="B48" s="2" t="s">
        <v>285</v>
      </c>
      <c r="C48" s="5">
        <v>80</v>
      </c>
      <c r="D48" s="5">
        <v>80</v>
      </c>
      <c r="E48" s="29"/>
      <c r="F48" s="29"/>
      <c r="G48" s="29"/>
      <c r="H48" s="158" t="s">
        <v>597</v>
      </c>
      <c r="I48" s="158"/>
      <c r="J48" s="246">
        <v>80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 t="s">
        <v>96</v>
      </c>
      <c r="AA48" s="245">
        <v>80</v>
      </c>
      <c r="AB48" s="246">
        <v>80</v>
      </c>
      <c r="AC48" s="62"/>
      <c r="AD48" s="62"/>
      <c r="AE48" s="62"/>
      <c r="AF48" s="29"/>
      <c r="AG48" s="29"/>
      <c r="AH48" s="29"/>
      <c r="AI48" s="29"/>
      <c r="AJ48" s="29"/>
      <c r="AK48" s="29"/>
      <c r="AL48" s="29"/>
      <c r="AM48" s="29"/>
      <c r="AN48" s="29"/>
      <c r="AO48" s="61">
        <v>80</v>
      </c>
      <c r="AP48" s="21">
        <v>80</v>
      </c>
    </row>
    <row r="49" spans="1:42" s="61" customFormat="1" ht="25.5">
      <c r="A49" s="2">
        <v>38</v>
      </c>
      <c r="B49" s="2" t="s">
        <v>286</v>
      </c>
      <c r="C49" s="5">
        <v>80</v>
      </c>
      <c r="D49" s="5">
        <v>80</v>
      </c>
      <c r="E49" s="29"/>
      <c r="F49" s="29"/>
      <c r="G49" s="29"/>
      <c r="H49" s="158" t="s">
        <v>597</v>
      </c>
      <c r="I49" s="158"/>
      <c r="J49" s="246">
        <v>80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 t="s">
        <v>96</v>
      </c>
      <c r="AA49" s="252">
        <v>80</v>
      </c>
      <c r="AB49" s="246">
        <v>80</v>
      </c>
      <c r="AC49" s="62"/>
      <c r="AD49" s="62"/>
      <c r="AE49" s="62"/>
      <c r="AF49" s="29"/>
      <c r="AG49" s="29"/>
      <c r="AH49" s="29"/>
      <c r="AI49" s="29"/>
      <c r="AJ49" s="29"/>
      <c r="AK49" s="29"/>
      <c r="AL49" s="29"/>
      <c r="AM49" s="29"/>
      <c r="AN49" s="29"/>
      <c r="AO49" s="61">
        <v>80</v>
      </c>
      <c r="AP49" s="21">
        <v>80</v>
      </c>
    </row>
    <row r="50" spans="1:42" s="61" customFormat="1" ht="25.5">
      <c r="A50" s="2">
        <v>39</v>
      </c>
      <c r="B50" s="2" t="s">
        <v>287</v>
      </c>
      <c r="C50" s="5">
        <v>80</v>
      </c>
      <c r="D50" s="5">
        <v>80</v>
      </c>
      <c r="E50" s="29"/>
      <c r="F50" s="29"/>
      <c r="G50" s="29"/>
      <c r="H50" s="158" t="s">
        <v>597</v>
      </c>
      <c r="I50" s="158"/>
      <c r="J50" s="246">
        <v>80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 t="s">
        <v>96</v>
      </c>
      <c r="AA50" s="245">
        <v>80</v>
      </c>
      <c r="AB50" s="246">
        <v>80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1">
        <v>80</v>
      </c>
      <c r="AP50" s="21">
        <v>80</v>
      </c>
    </row>
    <row r="51" spans="1:42" s="61" customFormat="1" ht="30.75" customHeight="1">
      <c r="A51" s="2">
        <v>40</v>
      </c>
      <c r="B51" s="2" t="s">
        <v>289</v>
      </c>
      <c r="C51" s="5">
        <v>45</v>
      </c>
      <c r="D51" s="1" t="s">
        <v>288</v>
      </c>
      <c r="E51" s="29"/>
      <c r="F51" s="29"/>
      <c r="G51" s="29"/>
      <c r="H51" s="158" t="s">
        <v>952</v>
      </c>
      <c r="I51" s="158"/>
      <c r="J51" s="246">
        <v>45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 t="s">
        <v>953</v>
      </c>
      <c r="AA51" s="245">
        <v>45</v>
      </c>
      <c r="AB51" s="246">
        <v>45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1">
        <v>45</v>
      </c>
      <c r="AP51" s="21">
        <v>45</v>
      </c>
    </row>
    <row r="52" spans="1:42" s="61" customFormat="1" ht="18" customHeight="1">
      <c r="A52" s="2">
        <v>41</v>
      </c>
      <c r="B52" s="2" t="s">
        <v>308</v>
      </c>
      <c r="C52" s="5">
        <v>80</v>
      </c>
      <c r="D52" s="5">
        <v>80</v>
      </c>
      <c r="E52" s="29"/>
      <c r="F52" s="29"/>
      <c r="G52" s="29"/>
      <c r="H52" s="29" t="s">
        <v>952</v>
      </c>
      <c r="I52" s="29"/>
      <c r="J52" s="246">
        <v>80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 t="s">
        <v>953</v>
      </c>
      <c r="AA52" s="245">
        <v>80</v>
      </c>
      <c r="AB52" s="246">
        <v>80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1">
        <v>80</v>
      </c>
      <c r="AP52" s="61">
        <v>80</v>
      </c>
    </row>
    <row r="53" spans="1:42" s="61" customFormat="1" ht="19.5" customHeight="1">
      <c r="A53" s="2">
        <v>42</v>
      </c>
      <c r="B53" s="2" t="s">
        <v>290</v>
      </c>
      <c r="C53" s="5">
        <v>80</v>
      </c>
      <c r="D53" s="5">
        <v>80</v>
      </c>
      <c r="E53" s="29" t="s">
        <v>878</v>
      </c>
      <c r="F53" s="29"/>
      <c r="G53" s="246">
        <v>80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 t="s">
        <v>807</v>
      </c>
      <c r="X53" s="245">
        <v>80</v>
      </c>
      <c r="Y53" s="246">
        <v>80</v>
      </c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1">
        <v>80</v>
      </c>
      <c r="AP53" s="61">
        <v>80</v>
      </c>
    </row>
    <row r="54" spans="1:42" s="61" customFormat="1" ht="15.75">
      <c r="A54" s="2">
        <v>43</v>
      </c>
      <c r="B54" s="2" t="s">
        <v>291</v>
      </c>
      <c r="C54" s="5">
        <v>18</v>
      </c>
      <c r="D54" s="5">
        <v>18</v>
      </c>
      <c r="E54" s="29" t="s">
        <v>838</v>
      </c>
      <c r="F54" s="245">
        <v>18</v>
      </c>
      <c r="G54" s="246">
        <v>18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 t="s">
        <v>808</v>
      </c>
      <c r="X54" s="29"/>
      <c r="Y54" s="246">
        <v>18</v>
      </c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1">
        <v>18</v>
      </c>
      <c r="AP54" s="61">
        <v>18</v>
      </c>
    </row>
    <row r="55" spans="1:42" s="61" customFormat="1" ht="30" customHeight="1">
      <c r="A55" s="2">
        <v>44</v>
      </c>
      <c r="B55" s="2" t="s">
        <v>292</v>
      </c>
      <c r="C55" s="5">
        <v>18</v>
      </c>
      <c r="D55" s="1" t="s">
        <v>536</v>
      </c>
      <c r="E55" s="29"/>
      <c r="F55" s="29"/>
      <c r="G55" s="29"/>
      <c r="H55" s="29"/>
      <c r="I55" s="29"/>
      <c r="J55" s="29"/>
      <c r="K55" s="29" t="s">
        <v>917</v>
      </c>
      <c r="L55" s="29"/>
      <c r="M55" s="246">
        <v>18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 t="s">
        <v>954</v>
      </c>
      <c r="AD55" s="245">
        <v>18</v>
      </c>
      <c r="AE55" s="246">
        <v>18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61">
        <v>18</v>
      </c>
      <c r="AP55" s="61">
        <v>18</v>
      </c>
    </row>
    <row r="56" spans="1:42" s="61" customFormat="1" ht="15.75">
      <c r="A56" s="2">
        <v>45</v>
      </c>
      <c r="B56" s="2" t="s">
        <v>271</v>
      </c>
      <c r="C56" s="5">
        <v>60</v>
      </c>
      <c r="D56" s="5">
        <v>60</v>
      </c>
      <c r="E56" s="29"/>
      <c r="F56" s="29"/>
      <c r="G56" s="29"/>
      <c r="H56" s="29"/>
      <c r="I56" s="29"/>
      <c r="J56" s="29"/>
      <c r="K56" s="29" t="s">
        <v>917</v>
      </c>
      <c r="L56" s="29"/>
      <c r="M56" s="246">
        <v>60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 t="s">
        <v>954</v>
      </c>
      <c r="AD56" s="245">
        <v>60</v>
      </c>
      <c r="AE56" s="246">
        <v>60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61">
        <v>60</v>
      </c>
      <c r="AP56" s="61">
        <v>60</v>
      </c>
    </row>
    <row r="57" spans="1:42" s="61" customFormat="1" ht="15.75">
      <c r="A57" s="2">
        <v>46</v>
      </c>
      <c r="B57" s="2" t="s">
        <v>293</v>
      </c>
      <c r="C57" s="5">
        <v>15</v>
      </c>
      <c r="D57" s="5">
        <v>15</v>
      </c>
      <c r="E57" s="29"/>
      <c r="F57" s="29"/>
      <c r="G57" s="29"/>
      <c r="H57" s="29"/>
      <c r="I57" s="29"/>
      <c r="J57" s="29"/>
      <c r="K57" s="29" t="s">
        <v>917</v>
      </c>
      <c r="L57" s="29"/>
      <c r="M57" s="246">
        <v>15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 t="s">
        <v>954</v>
      </c>
      <c r="AD57" s="245">
        <v>15</v>
      </c>
      <c r="AE57" s="246">
        <v>15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61">
        <v>15</v>
      </c>
      <c r="AP57" s="61">
        <v>15</v>
      </c>
    </row>
    <row r="58" spans="1:40" s="61" customFormat="1" ht="31.5">
      <c r="A58" s="2">
        <v>47</v>
      </c>
      <c r="B58" s="187" t="s">
        <v>294</v>
      </c>
      <c r="C58" s="5" t="s">
        <v>470</v>
      </c>
      <c r="D58" s="7" t="s">
        <v>463</v>
      </c>
      <c r="E58" s="29"/>
      <c r="F58" s="29"/>
      <c r="G58" s="29"/>
      <c r="H58" s="29"/>
      <c r="I58" s="29"/>
      <c r="J58" s="29"/>
      <c r="K58" s="29" t="s">
        <v>917</v>
      </c>
      <c r="L58" s="29"/>
      <c r="M58" s="246">
        <v>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 t="s">
        <v>151</v>
      </c>
      <c r="AD58" s="29"/>
      <c r="AE58" s="246">
        <v>2</v>
      </c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2" s="61" customFormat="1" ht="33" customHeight="1">
      <c r="A59" s="2">
        <v>48</v>
      </c>
      <c r="B59" s="2" t="s">
        <v>296</v>
      </c>
      <c r="C59" s="5">
        <v>48</v>
      </c>
      <c r="D59" s="1" t="s">
        <v>295</v>
      </c>
      <c r="E59" s="29"/>
      <c r="F59" s="29"/>
      <c r="G59" s="29"/>
      <c r="H59" s="29"/>
      <c r="I59" s="29"/>
      <c r="J59" s="29"/>
      <c r="K59" s="29" t="s">
        <v>917</v>
      </c>
      <c r="L59" s="29"/>
      <c r="M59" s="246">
        <v>48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954</v>
      </c>
      <c r="AD59" s="245">
        <v>48</v>
      </c>
      <c r="AE59" s="246">
        <v>48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61">
        <v>48</v>
      </c>
      <c r="AP59" s="61">
        <v>48</v>
      </c>
    </row>
    <row r="60" spans="1:42" s="61" customFormat="1" ht="15.75">
      <c r="A60" s="2">
        <v>49</v>
      </c>
      <c r="B60" s="2" t="s">
        <v>297</v>
      </c>
      <c r="C60" s="5">
        <v>18</v>
      </c>
      <c r="D60" s="5">
        <v>18</v>
      </c>
      <c r="E60" s="29"/>
      <c r="F60" s="29"/>
      <c r="G60" s="29"/>
      <c r="H60" s="29"/>
      <c r="I60" s="29"/>
      <c r="J60" s="29"/>
      <c r="K60" s="29" t="s">
        <v>917</v>
      </c>
      <c r="L60" s="29"/>
      <c r="M60" s="246">
        <v>18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 t="s">
        <v>954</v>
      </c>
      <c r="AD60" s="245">
        <v>18</v>
      </c>
      <c r="AE60" s="246">
        <v>18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61">
        <v>18</v>
      </c>
      <c r="AP60" s="61">
        <v>18</v>
      </c>
    </row>
    <row r="61" spans="1:42" s="61" customFormat="1" ht="31.5" customHeight="1">
      <c r="A61" s="2">
        <v>50</v>
      </c>
      <c r="B61" s="2" t="s">
        <v>298</v>
      </c>
      <c r="C61" s="5">
        <v>18</v>
      </c>
      <c r="D61" s="1" t="s">
        <v>252</v>
      </c>
      <c r="E61" s="29"/>
      <c r="F61" s="29"/>
      <c r="G61" s="29"/>
      <c r="H61" s="29"/>
      <c r="I61" s="29"/>
      <c r="J61" s="29"/>
      <c r="K61" s="29" t="s">
        <v>917</v>
      </c>
      <c r="L61" s="29"/>
      <c r="M61" s="246">
        <v>18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 t="s">
        <v>954</v>
      </c>
      <c r="AD61" s="245">
        <v>18</v>
      </c>
      <c r="AE61" s="246">
        <v>18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61">
        <v>18</v>
      </c>
      <c r="AP61" s="61">
        <v>18</v>
      </c>
    </row>
    <row r="62" spans="1:40" s="21" customFormat="1" ht="15.75">
      <c r="A62" s="332" t="s">
        <v>253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185"/>
      <c r="AN62" s="185"/>
    </row>
    <row r="63" spans="1:42" s="61" customFormat="1" ht="15.75">
      <c r="A63" s="2">
        <v>51</v>
      </c>
      <c r="B63" s="2" t="s">
        <v>299</v>
      </c>
      <c r="C63" s="5">
        <v>76</v>
      </c>
      <c r="D63" s="5"/>
      <c r="E63" s="29"/>
      <c r="F63" s="29"/>
      <c r="G63" s="29"/>
      <c r="H63" s="29"/>
      <c r="I63" s="29"/>
      <c r="J63" s="29"/>
      <c r="K63" s="29" t="s">
        <v>917</v>
      </c>
      <c r="L63" s="29"/>
      <c r="M63" s="246">
        <v>76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 t="s">
        <v>151</v>
      </c>
      <c r="AD63" s="29"/>
      <c r="AE63" s="246">
        <v>76</v>
      </c>
      <c r="AF63" s="29"/>
      <c r="AG63" s="29"/>
      <c r="AH63" s="29"/>
      <c r="AI63" s="29"/>
      <c r="AJ63" s="29"/>
      <c r="AK63" s="29"/>
      <c r="AL63" s="29"/>
      <c r="AM63" s="29"/>
      <c r="AN63" s="29"/>
      <c r="AP63" s="21">
        <v>76</v>
      </c>
    </row>
    <row r="64" spans="1:40" s="61" customFormat="1" ht="48" customHeight="1">
      <c r="A64" s="36">
        <v>52</v>
      </c>
      <c r="B64" s="187" t="s">
        <v>333</v>
      </c>
      <c r="C64" s="5" t="s">
        <v>467</v>
      </c>
      <c r="D64" s="159"/>
      <c r="E64" s="29"/>
      <c r="F64" s="29"/>
      <c r="G64" s="29"/>
      <c r="H64" s="29"/>
      <c r="I64" s="29"/>
      <c r="J64" s="29"/>
      <c r="K64" s="29" t="s">
        <v>917</v>
      </c>
      <c r="L64" s="29"/>
      <c r="M64" s="246">
        <v>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 t="s">
        <v>151</v>
      </c>
      <c r="AD64" s="29"/>
      <c r="AE64" s="246">
        <v>3</v>
      </c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2" s="61" customFormat="1" ht="15.75">
      <c r="A65" s="2">
        <v>53</v>
      </c>
      <c r="B65" s="2" t="s">
        <v>300</v>
      </c>
      <c r="C65" s="5">
        <v>278</v>
      </c>
      <c r="D65" s="5"/>
      <c r="E65" s="29" t="s">
        <v>894</v>
      </c>
      <c r="F65" s="29"/>
      <c r="G65" s="246">
        <v>278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1"/>
      <c r="U65" s="31"/>
      <c r="V65" s="31"/>
      <c r="W65" s="29" t="s">
        <v>891</v>
      </c>
      <c r="X65" s="29"/>
      <c r="Y65" s="246">
        <v>278</v>
      </c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P65" s="61">
        <v>278</v>
      </c>
    </row>
    <row r="66" spans="1:40" s="61" customFormat="1" ht="15.75">
      <c r="A66" s="2"/>
      <c r="B66" s="2"/>
      <c r="C66" s="5"/>
      <c r="D66" s="5"/>
      <c r="E66" s="29"/>
      <c r="F66" s="29"/>
      <c r="G66" s="24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1"/>
      <c r="U66" s="31"/>
      <c r="V66" s="31"/>
      <c r="W66" s="29"/>
      <c r="X66" s="29"/>
      <c r="Y66" s="246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61" customFormat="1" ht="15.75">
      <c r="A67" s="2"/>
      <c r="B67" s="2"/>
      <c r="C67" s="5"/>
      <c r="D67" s="5"/>
      <c r="E67" s="29"/>
      <c r="F67" s="29"/>
      <c r="G67" s="246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1"/>
      <c r="U67" s="31"/>
      <c r="V67" s="31"/>
      <c r="W67" s="29"/>
      <c r="X67" s="29"/>
      <c r="Y67" s="246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21" customFormat="1" ht="20.25" customHeight="1">
      <c r="A68" s="62"/>
      <c r="B68" s="8" t="s">
        <v>451</v>
      </c>
      <c r="C68" s="20" t="s">
        <v>226</v>
      </c>
      <c r="D68" s="20" t="s">
        <v>227</v>
      </c>
      <c r="E68" s="8" t="s">
        <v>515</v>
      </c>
      <c r="F68" s="8"/>
      <c r="G68" s="8"/>
      <c r="H68" s="8" t="s">
        <v>460</v>
      </c>
      <c r="I68" s="8"/>
      <c r="J68" s="8"/>
      <c r="K68" s="8" t="s">
        <v>453</v>
      </c>
      <c r="L68" s="8"/>
      <c r="M68" s="8"/>
      <c r="N68" s="8" t="s">
        <v>516</v>
      </c>
      <c r="O68" s="8"/>
      <c r="P68" s="8"/>
      <c r="Q68" s="8" t="s">
        <v>454</v>
      </c>
      <c r="R68" s="8"/>
      <c r="S68" s="8"/>
      <c r="T68" s="8" t="s">
        <v>455</v>
      </c>
      <c r="U68" s="8"/>
      <c r="V68" s="8"/>
      <c r="W68" s="8" t="s">
        <v>456</v>
      </c>
      <c r="X68" s="8"/>
      <c r="Y68" s="8"/>
      <c r="Z68" s="8" t="s">
        <v>457</v>
      </c>
      <c r="AA68" s="8"/>
      <c r="AB68" s="8"/>
      <c r="AC68" s="8" t="s">
        <v>517</v>
      </c>
      <c r="AD68" s="8"/>
      <c r="AE68" s="8"/>
      <c r="AF68" s="8" t="s">
        <v>518</v>
      </c>
      <c r="AG68" s="8"/>
      <c r="AH68" s="8"/>
      <c r="AI68" s="8" t="s">
        <v>459</v>
      </c>
      <c r="AJ68" s="8"/>
      <c r="AK68" s="8"/>
      <c r="AL68" s="8" t="s">
        <v>458</v>
      </c>
      <c r="AM68" s="8"/>
      <c r="AN68" s="8"/>
    </row>
    <row r="69" spans="1:40" s="21" customFormat="1" ht="18.75" customHeight="1">
      <c r="A69" s="334" t="s">
        <v>955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185"/>
      <c r="AN69" s="185"/>
    </row>
    <row r="70" spans="1:42" s="61" customFormat="1" ht="15.75">
      <c r="A70" s="36">
        <v>54</v>
      </c>
      <c r="B70" s="2" t="s">
        <v>382</v>
      </c>
      <c r="C70" s="5">
        <v>143</v>
      </c>
      <c r="D70" s="63"/>
      <c r="E70" s="29"/>
      <c r="F70" s="29"/>
      <c r="G70" s="29"/>
      <c r="H70" s="29"/>
      <c r="I70" s="29"/>
      <c r="J70" s="29"/>
      <c r="K70" s="318"/>
      <c r="L70" s="318"/>
      <c r="M70" s="318"/>
      <c r="N70" s="29"/>
      <c r="O70" s="29"/>
      <c r="P70" s="29"/>
      <c r="Q70" s="29"/>
      <c r="R70" s="29"/>
      <c r="S70" s="29"/>
      <c r="T70" s="31"/>
      <c r="U70" s="31"/>
      <c r="V70" s="31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P70" s="61">
        <v>143</v>
      </c>
    </row>
    <row r="71" spans="1:42" s="123" customFormat="1" ht="15.75">
      <c r="A71" s="2">
        <v>55</v>
      </c>
      <c r="B71" s="2" t="s">
        <v>301</v>
      </c>
      <c r="C71" s="5">
        <v>103</v>
      </c>
      <c r="D71" s="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46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P71" s="123">
        <v>103</v>
      </c>
    </row>
    <row r="72" spans="1:40" s="76" customFormat="1" ht="31.5">
      <c r="A72" s="36">
        <v>56</v>
      </c>
      <c r="B72" s="187" t="s">
        <v>391</v>
      </c>
      <c r="C72" s="121" t="s">
        <v>335</v>
      </c>
      <c r="D72" s="121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29"/>
      <c r="R72" s="124"/>
      <c r="S72" s="255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</row>
    <row r="73" spans="1:42" s="61" customFormat="1" ht="15.75">
      <c r="A73" s="2">
        <v>57</v>
      </c>
      <c r="B73" s="120" t="s">
        <v>302</v>
      </c>
      <c r="C73" s="121">
        <v>222</v>
      </c>
      <c r="D73" s="121"/>
      <c r="E73" s="318"/>
      <c r="F73" s="319"/>
      <c r="G73" s="319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P73" s="151">
        <v>222</v>
      </c>
    </row>
    <row r="74" spans="1:40" s="61" customFormat="1" ht="46.5">
      <c r="A74" s="36">
        <v>58</v>
      </c>
      <c r="B74" s="192" t="s">
        <v>379</v>
      </c>
      <c r="C74" s="5" t="s">
        <v>461</v>
      </c>
      <c r="D74" s="121"/>
      <c r="E74" s="318"/>
      <c r="F74" s="319"/>
      <c r="G74" s="319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</row>
    <row r="75" spans="1:40" s="162" customFormat="1" ht="12.75">
      <c r="A75" s="62"/>
      <c r="B75" s="8" t="s">
        <v>451</v>
      </c>
      <c r="C75" s="20" t="s">
        <v>226</v>
      </c>
      <c r="D75" s="20" t="s">
        <v>227</v>
      </c>
      <c r="E75" s="8" t="s">
        <v>515</v>
      </c>
      <c r="F75" s="8"/>
      <c r="G75" s="8"/>
      <c r="H75" s="8" t="s">
        <v>460</v>
      </c>
      <c r="I75" s="8"/>
      <c r="J75" s="8"/>
      <c r="K75" s="8" t="s">
        <v>453</v>
      </c>
      <c r="L75" s="8"/>
      <c r="M75" s="8"/>
      <c r="N75" s="8" t="s">
        <v>516</v>
      </c>
      <c r="O75" s="8"/>
      <c r="P75" s="8"/>
      <c r="Q75" s="8" t="s">
        <v>454</v>
      </c>
      <c r="R75" s="8"/>
      <c r="S75" s="8"/>
      <c r="T75" s="8" t="s">
        <v>455</v>
      </c>
      <c r="U75" s="8"/>
      <c r="V75" s="8"/>
      <c r="W75" s="8" t="s">
        <v>456</v>
      </c>
      <c r="X75" s="8"/>
      <c r="Y75" s="8"/>
      <c r="Z75" s="8" t="s">
        <v>457</v>
      </c>
      <c r="AA75" s="8"/>
      <c r="AB75" s="8"/>
      <c r="AC75" s="8" t="s">
        <v>517</v>
      </c>
      <c r="AD75" s="8"/>
      <c r="AE75" s="8"/>
      <c r="AF75" s="8" t="s">
        <v>518</v>
      </c>
      <c r="AG75" s="8"/>
      <c r="AH75" s="8"/>
      <c r="AI75" s="8" t="s">
        <v>459</v>
      </c>
      <c r="AJ75" s="8"/>
      <c r="AK75" s="8"/>
      <c r="AL75" s="8" t="s">
        <v>458</v>
      </c>
      <c r="AM75" s="8"/>
      <c r="AN75" s="8"/>
    </row>
    <row r="76" spans="1:40" s="61" customFormat="1" ht="31.5">
      <c r="A76" s="120">
        <v>59</v>
      </c>
      <c r="B76" s="309" t="s">
        <v>390</v>
      </c>
      <c r="C76" s="121" t="s">
        <v>461</v>
      </c>
      <c r="D76" s="121"/>
      <c r="E76" s="318"/>
      <c r="F76" s="319"/>
      <c r="G76" s="319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</row>
    <row r="77" spans="1:40" s="61" customFormat="1" ht="34.5" customHeight="1">
      <c r="A77" s="163">
        <v>60</v>
      </c>
      <c r="B77" s="193" t="s">
        <v>389</v>
      </c>
      <c r="C77" s="121" t="s">
        <v>461</v>
      </c>
      <c r="D77" s="121"/>
      <c r="E77" s="318"/>
      <c r="F77" s="319"/>
      <c r="G77" s="319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</row>
    <row r="78" spans="1:42" s="21" customFormat="1" ht="12.75">
      <c r="A78" s="67"/>
      <c r="B78" s="12" t="s">
        <v>618</v>
      </c>
      <c r="C78" s="15">
        <v>1731</v>
      </c>
      <c r="D78" s="34" t="s">
        <v>124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258">
        <f>SUM(AO27:AO77)</f>
        <v>862</v>
      </c>
      <c r="AP78" s="13">
        <f>SUM(AP10:AP77)</f>
        <v>1731</v>
      </c>
    </row>
    <row r="79" spans="1:40" s="21" customFormat="1" ht="12.75">
      <c r="A79" s="67"/>
      <c r="B79" s="12" t="s">
        <v>619</v>
      </c>
      <c r="C79" s="15">
        <f>E79+H79+K79+N79+Q79+T79+W79+Z79+AC79+AF79+AI79+AL79</f>
        <v>2570</v>
      </c>
      <c r="D79" s="71"/>
      <c r="E79" s="34">
        <f>G79</f>
        <v>560</v>
      </c>
      <c r="F79" s="34"/>
      <c r="G79" s="243">
        <f>G27+G28+G29+G30+G31+G32+G33+G34+G35+G36+G44+G45+G53+G54+G65+G73+G74+G76+G77</f>
        <v>560</v>
      </c>
      <c r="H79" s="34">
        <v>383</v>
      </c>
      <c r="I79" s="34"/>
      <c r="J79" s="243">
        <f>J52+J51+J50+J49+J48+J26+J25+J24+J23+J22+J20+J19+J18+J17</f>
        <v>383</v>
      </c>
      <c r="K79" s="34">
        <f>M79</f>
        <v>278</v>
      </c>
      <c r="L79" s="34"/>
      <c r="M79" s="243">
        <f>M64+M63+M61+M60+M59+M58+M57+M56+M55+M46+M16+M15+M14+M13+M12+M11+M10+M70</f>
        <v>278</v>
      </c>
      <c r="N79" s="34">
        <v>64</v>
      </c>
      <c r="O79" s="34"/>
      <c r="P79" s="243">
        <f>P43+P42+P40+P39+P38+P37</f>
        <v>64</v>
      </c>
      <c r="Q79" s="34">
        <f>S79</f>
        <v>0</v>
      </c>
      <c r="R79" s="34"/>
      <c r="S79" s="243">
        <f>S72+S71</f>
        <v>0</v>
      </c>
      <c r="T79" s="15">
        <v>0</v>
      </c>
      <c r="U79" s="15"/>
      <c r="V79" s="207"/>
      <c r="W79" s="34">
        <v>560</v>
      </c>
      <c r="X79" s="34"/>
      <c r="Y79" s="243">
        <f>Y65+Y54+Y45+Y44+Y36+Y35+Y34+Y33+Y32+Y31+Y30+Y29+Y28+Y27+Y53</f>
        <v>560</v>
      </c>
      <c r="Z79" s="34">
        <v>383</v>
      </c>
      <c r="AA79" s="34"/>
      <c r="AB79" s="243">
        <f>AB52+AB51+AB50+AB49+AB48+AB26+AB25+AB24+AB23+AB22+AB20+AB19+AB18+AB17</f>
        <v>383</v>
      </c>
      <c r="AC79" s="34">
        <v>278</v>
      </c>
      <c r="AD79" s="34"/>
      <c r="AE79" s="243">
        <f>AE64+AE63+AE61+AE60+AE59+AE58+AE57+AE56+AE55+AE46+AE16+AE15+AE14+AE13+AE12+AE11+AE10</f>
        <v>278</v>
      </c>
      <c r="AF79" s="34">
        <v>64</v>
      </c>
      <c r="AG79" s="34"/>
      <c r="AH79" s="243">
        <f>AH43+AH42+AH40+AH39+AH38++AH37</f>
        <v>64</v>
      </c>
      <c r="AI79" s="34">
        <v>0</v>
      </c>
      <c r="AJ79" s="34"/>
      <c r="AK79" s="243"/>
      <c r="AL79" s="34">
        <v>0</v>
      </c>
      <c r="AM79" s="34"/>
      <c r="AN79" s="243"/>
    </row>
    <row r="80" spans="1:40" s="21" customFormat="1" ht="12.75">
      <c r="A80" s="67"/>
      <c r="B80" s="12" t="s">
        <v>620</v>
      </c>
      <c r="C80" s="15">
        <f>E80+H80+K80+N80+Q80+T80+W80+Z80+AC80+AF80+AI80+AL80</f>
        <v>1656</v>
      </c>
      <c r="D80" s="71"/>
      <c r="E80" s="34">
        <v>240</v>
      </c>
      <c r="F80" s="244">
        <f>F54+F44+F40++F39+F38+F37+F36+F34+F33+F32+F31+F30+F29+F28+F27+F42+F35</f>
        <v>240</v>
      </c>
      <c r="G80" s="34"/>
      <c r="H80" s="34">
        <v>18</v>
      </c>
      <c r="I80" s="244">
        <f>I26+I25+I24+I23+I22+I20+I19+I18+I17</f>
        <v>18</v>
      </c>
      <c r="J80" s="34"/>
      <c r="K80" s="34">
        <v>14</v>
      </c>
      <c r="L80" s="244">
        <f>L16+L15+L14+L13+L12+L11+L10</f>
        <v>14</v>
      </c>
      <c r="M80" s="34"/>
      <c r="N80" s="34">
        <v>222</v>
      </c>
      <c r="O80" s="244">
        <f>O44+O42+O40+O39+O38+O37+O36+O35+O34+O33+O32+O31+O30+O29+O28+O27</f>
        <v>222</v>
      </c>
      <c r="P80" s="34"/>
      <c r="Q80" s="34">
        <v>18</v>
      </c>
      <c r="R80" s="244">
        <f>R17+R18+R19+R20+R22+R23+R24+R25+R26</f>
        <v>18</v>
      </c>
      <c r="S80" s="34"/>
      <c r="T80" s="34">
        <v>14</v>
      </c>
      <c r="U80" s="244">
        <f>U16+U15+U14+U13+U12+U11+U10</f>
        <v>14</v>
      </c>
      <c r="V80" s="34"/>
      <c r="W80" s="34">
        <v>302</v>
      </c>
      <c r="X80" s="244">
        <f>X53+X44+X42+X40+X39+X38+X37+X36+X35+X34+X33+X32+X31+X30+X29+X28+X27</f>
        <v>302</v>
      </c>
      <c r="Y80" s="34"/>
      <c r="Z80" s="34">
        <v>383</v>
      </c>
      <c r="AA80" s="244">
        <f>AA52+AA51+AA50+AA49+AA48+AA26+AA25+AA24+AA23+AA22+AA19+AA18+AA17+AA20</f>
        <v>383</v>
      </c>
      <c r="AB80" s="34"/>
      <c r="AC80" s="34">
        <v>191</v>
      </c>
      <c r="AD80" s="244">
        <f>AD61+AD60+AD59+AD57+AD56+AD55+AD16+AD15+AD14+AD13+AD12+AD11+AD10</f>
        <v>191</v>
      </c>
      <c r="AE80" s="34"/>
      <c r="AF80" s="34">
        <v>222</v>
      </c>
      <c r="AG80" s="244">
        <f>AG44+AG42+AG40+AG39+AG38+AG37+AG36+AG35+AG34+AG33+AG32+AG31+AG30+AG29+AG28+AG27</f>
        <v>222</v>
      </c>
      <c r="AH80" s="34"/>
      <c r="AI80" s="34">
        <v>18</v>
      </c>
      <c r="AJ80" s="244">
        <f>AJ17+AJ18+AJ19+AJ20+AJ22+AJ23+AJ24+AJ25+AJ26</f>
        <v>18</v>
      </c>
      <c r="AK80" s="34"/>
      <c r="AL80" s="34">
        <v>14</v>
      </c>
      <c r="AM80" s="244">
        <f>AM16+AM15+AM14+AM13+AM12+AM11+AM10</f>
        <v>14</v>
      </c>
      <c r="AN80" s="34"/>
    </row>
    <row r="81" spans="1:40" s="21" customFormat="1" ht="12.75">
      <c r="A81" s="69"/>
      <c r="B81" s="23"/>
      <c r="C81" s="26"/>
      <c r="D81" s="85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s="21" customFormat="1" ht="12.75">
      <c r="A82" s="69"/>
      <c r="B82" s="23"/>
      <c r="C82" s="26"/>
      <c r="D82" s="85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s="140" customFormat="1" ht="20.25">
      <c r="A83" s="333" t="s">
        <v>405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186"/>
      <c r="AN83" s="186"/>
    </row>
    <row r="84" spans="1:40" s="23" customFormat="1" ht="25.5">
      <c r="A84" s="12"/>
      <c r="B84" s="92"/>
      <c r="C84" s="93" t="s">
        <v>226</v>
      </c>
      <c r="D84" s="93" t="s">
        <v>227</v>
      </c>
      <c r="E84" s="92" t="s">
        <v>515</v>
      </c>
      <c r="F84" s="92"/>
      <c r="G84" s="92"/>
      <c r="H84" s="92" t="s">
        <v>460</v>
      </c>
      <c r="I84" s="92"/>
      <c r="J84" s="92"/>
      <c r="K84" s="92" t="s">
        <v>453</v>
      </c>
      <c r="L84" s="92"/>
      <c r="M84" s="92"/>
      <c r="N84" s="92" t="s">
        <v>516</v>
      </c>
      <c r="O84" s="92"/>
      <c r="P84" s="92"/>
      <c r="Q84" s="92" t="s">
        <v>454</v>
      </c>
      <c r="R84" s="92"/>
      <c r="S84" s="92"/>
      <c r="T84" s="92" t="s">
        <v>455</v>
      </c>
      <c r="U84" s="92"/>
      <c r="V84" s="92"/>
      <c r="W84" s="92" t="s">
        <v>456</v>
      </c>
      <c r="X84" s="92"/>
      <c r="Y84" s="92"/>
      <c r="Z84" s="92" t="s">
        <v>457</v>
      </c>
      <c r="AA84" s="92"/>
      <c r="AB84" s="92"/>
      <c r="AC84" s="92" t="s">
        <v>517</v>
      </c>
      <c r="AD84" s="92"/>
      <c r="AE84" s="92"/>
      <c r="AF84" s="92" t="s">
        <v>518</v>
      </c>
      <c r="AG84" s="92"/>
      <c r="AH84" s="92"/>
      <c r="AI84" s="92" t="s">
        <v>459</v>
      </c>
      <c r="AJ84" s="92"/>
      <c r="AK84" s="92"/>
      <c r="AL84" s="92" t="s">
        <v>458</v>
      </c>
      <c r="AM84" s="320"/>
      <c r="AN84" s="130"/>
    </row>
    <row r="85" spans="1:40" s="132" customFormat="1" ht="15">
      <c r="A85" s="87"/>
      <c r="B85" s="86" t="s">
        <v>619</v>
      </c>
      <c r="C85" s="88">
        <f>E85+H85+K85+N85+Q85+T85+W85+Z85+AC85+AF85+AI85+AL85</f>
        <v>36048</v>
      </c>
      <c r="D85" s="88"/>
      <c r="E85" s="88">
        <f>E79+'ДУ 5 -2013'!E167+'ДУ 4-2013'!E58+'ДУ 3-2013'!E60+'ДУ 2-2013'!E99+'ДУ1-2013'!E184</f>
        <v>4677</v>
      </c>
      <c r="F85" s="88"/>
      <c r="G85" s="88"/>
      <c r="H85" s="88">
        <f>H79+'ДУ 5 -2013'!H167+'ДУ 4-2013'!H58+'ДУ 3-2013'!H60+'ДУ 2-2013'!H99+'ДУ1-2013'!H184</f>
        <v>2432</v>
      </c>
      <c r="I85" s="88"/>
      <c r="J85" s="88"/>
      <c r="K85" s="88">
        <f>K79+'ДУ 5 -2013'!K167+'ДУ 4-2013'!K58+'ДУ 3-2013'!K60+'ДУ 2-2013'!K99+'ДУ1-2013'!K184</f>
        <v>3634</v>
      </c>
      <c r="L85" s="88"/>
      <c r="M85" s="88"/>
      <c r="N85" s="88">
        <f>N79+'ДУ 5 -2013'!N167+'ДУ 4-2013'!N58+'ДУ 3-2013'!N60+'ДУ 2-2013'!N99+'ДУ1-2013'!N184</f>
        <v>3192</v>
      </c>
      <c r="O85" s="88"/>
      <c r="P85" s="88"/>
      <c r="Q85" s="88">
        <f>Q79+'ДУ 5 -2013'!Q167+'ДУ 4-2013'!Q58+'ДУ 3-2013'!Q60+'ДУ 2-2013'!Q99+'ДУ1-2013'!Q184</f>
        <v>2496</v>
      </c>
      <c r="R85" s="88"/>
      <c r="S85" s="88"/>
      <c r="T85" s="88">
        <f>T79+'ДУ 5 -2013'!T167+'ДУ 4-2013'!T58+'ДУ 3-2013'!T60+'ДУ 2-2013'!T99+'ДУ1-2013'!T184</f>
        <v>1593</v>
      </c>
      <c r="U85" s="88"/>
      <c r="V85" s="88"/>
      <c r="W85" s="88">
        <f>W79+'ДУ 5 -2013'!W167+'ДУ 4-2013'!W58+'ДУ 3-2013'!W60+'ДУ 2-2013'!W99+'ДУ1-2013'!W184</f>
        <v>4677</v>
      </c>
      <c r="X85" s="88"/>
      <c r="Y85" s="88"/>
      <c r="Z85" s="88">
        <f>Z79+'ДУ 5 -2013'!Z167+'ДУ 4-2013'!Z58+'ДУ 3-2013'!Z60+'ДУ 2-2013'!Z99+'ДУ1-2013'!Z184</f>
        <v>2432</v>
      </c>
      <c r="AA85" s="88"/>
      <c r="AB85" s="88"/>
      <c r="AC85" s="88">
        <f>AC79+'ДУ 5 -2013'!AC167+'ДУ 4-2013'!AC58+'ДУ 3-2013'!AC60+'ДУ 2-2013'!AC99+'ДУ1-2013'!AC184</f>
        <v>3634</v>
      </c>
      <c r="AD85" s="88"/>
      <c r="AE85" s="88"/>
      <c r="AF85" s="88">
        <f>AF79+'ДУ 5 -2013'!AF167+'ДУ 4-2013'!AF58+'ДУ 3-2013'!AF60+'ДУ 2-2013'!AF99+'ДУ1-2013'!AF184</f>
        <v>3192</v>
      </c>
      <c r="AG85" s="88"/>
      <c r="AH85" s="88"/>
      <c r="AI85" s="88">
        <f>AI79+'ДУ 5 -2013'!AI167+'ДУ 4-2013'!AI58+'ДУ 3-2013'!AI60+'ДУ 2-2013'!AI99+'ДУ1-2013'!AI184</f>
        <v>2496</v>
      </c>
      <c r="AJ85" s="88"/>
      <c r="AK85" s="88"/>
      <c r="AL85" s="88">
        <f>AL79+'ДУ 5 -2013'!AL167+'ДУ 4-2013'!AL58+'ДУ 3-2013'!AL60+'ДУ 2-2013'!AL99+'ДУ1-2013'!AL184</f>
        <v>1593</v>
      </c>
      <c r="AM85" s="321"/>
      <c r="AN85" s="131"/>
    </row>
    <row r="86" spans="1:40" s="89" customFormat="1" ht="15.75">
      <c r="A86" s="87"/>
      <c r="B86" s="90" t="s">
        <v>620</v>
      </c>
      <c r="C86" s="88">
        <f>E86+H86+K86+N86+Q86+T86+W86+Z86+AC86+AF86+AI86+AL86</f>
        <v>20195</v>
      </c>
      <c r="D86" s="88"/>
      <c r="E86" s="88">
        <f>'ДУ6-2013'!E80+'ДУ 5 -2013'!E168+'ДУ 4-2013'!E59+'ДУ 3-2013'!E61+'ДУ 2-2013'!E100+'ДУ1-2013'!E185</f>
        <v>2293</v>
      </c>
      <c r="F86" s="88"/>
      <c r="G86" s="88"/>
      <c r="H86" s="88">
        <f>H80+'ДУ 5 -2013'!H168+'ДУ 4-2013'!H59+'ДУ 3-2013'!H61+'ДУ 2-2013'!H100+'ДУ1-2013'!H185</f>
        <v>1032</v>
      </c>
      <c r="I86" s="88"/>
      <c r="J86" s="88"/>
      <c r="K86" s="88">
        <f>K80+'ДУ 5 -2013'!K168+'ДУ 4-2013'!K59+'ДУ 3-2013'!K61+'ДУ 2-2013'!K100+'ДУ1-2013'!K185</f>
        <v>1202</v>
      </c>
      <c r="L86" s="88"/>
      <c r="M86" s="88"/>
      <c r="N86" s="88">
        <f>N80+'ДУ 5 -2013'!N168+'ДУ 4-2013'!N59+'ДУ 3-2013'!N61+'ДУ 2-2013'!N100+'ДУ1-2013'!N185</f>
        <v>2704</v>
      </c>
      <c r="O86" s="88"/>
      <c r="P86" s="88"/>
      <c r="Q86" s="88">
        <f>Q80+'ДУ 5 -2013'!Q168+'ДУ 4-2013'!Q59+'ДУ 3-2013'!Q61+'ДУ 2-2013'!Q100+'ДУ1-2013'!Q185</f>
        <v>1237</v>
      </c>
      <c r="R86" s="88"/>
      <c r="S86" s="88"/>
      <c r="T86" s="88">
        <f>T80+'ДУ 5 -2013'!T168+'ДУ 4-2013'!T59+'ДУ 3-2013'!T61+'ДУ 2-2013'!T100+'ДУ1-2013'!T185</f>
        <v>1730</v>
      </c>
      <c r="U86" s="88"/>
      <c r="V86" s="88"/>
      <c r="W86" s="88">
        <f>W80+'ДУ 5 -2013'!W168+'ДУ 4-2013'!W59+'ДУ 3-2013'!W61+'ДУ 2-2013'!W100+'ДУ1-2013'!W185</f>
        <v>2916</v>
      </c>
      <c r="X86" s="88"/>
      <c r="Y86" s="88"/>
      <c r="Z86" s="88">
        <f>Z80+'ДУ 5 -2013'!Z168+'ДУ 4-2013'!Z59+'ДУ 3-2013'!Z61+'ДУ 2-2013'!Z100+'ДУ1-2013'!Z185</f>
        <v>1287</v>
      </c>
      <c r="AA86" s="88"/>
      <c r="AB86" s="88"/>
      <c r="AC86" s="88">
        <f>AC80+'ДУ 5 -2013'!AC168+'ДУ 4-2013'!AC59+'ДУ 3-2013'!AC61+'ДУ 2-2013'!AC100+'ДУ1-2013'!AC185</f>
        <v>2208</v>
      </c>
      <c r="AD86" s="88"/>
      <c r="AE86" s="88"/>
      <c r="AF86" s="88">
        <f>AF80+'ДУ 5 -2013'!AF168+'ДУ 4-2013'!AF59+'ДУ 3-2013'!AF61+'ДУ 2-2013'!AF100+'ДУ1-2013'!AF185</f>
        <v>2160</v>
      </c>
      <c r="AG86" s="88"/>
      <c r="AH86" s="88"/>
      <c r="AI86" s="88">
        <f>AI80+'ДУ 5 -2013'!AI168+'ДУ 4-2013'!AI59+'ДУ 3-2013'!AI61+'ДУ 2-2013'!AI100+'ДУ1-2013'!AI185</f>
        <v>404</v>
      </c>
      <c r="AJ86" s="88"/>
      <c r="AK86" s="88"/>
      <c r="AL86" s="88">
        <f>AL80+'ДУ 5 -2013'!AL168+'ДУ 4-2013'!AL59+'ДУ 3-2013'!AL61+'ДУ 2-2013'!AL100+'ДУ1-2013'!AL185</f>
        <v>1022</v>
      </c>
      <c r="AM86" s="322"/>
      <c r="AN86" s="88"/>
    </row>
    <row r="87" spans="1:40" s="21" customFormat="1" ht="15.75" hidden="1">
      <c r="A87" s="62"/>
      <c r="B87" s="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323"/>
      <c r="AN87" s="18"/>
    </row>
    <row r="88" spans="1:40" s="160" customFormat="1" ht="37.5">
      <c r="A88" s="67"/>
      <c r="B88" s="127" t="s">
        <v>56</v>
      </c>
      <c r="C88" s="88">
        <f>SUM(N88:AL88)</f>
        <v>3123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88">
        <v>395</v>
      </c>
      <c r="O88" s="88"/>
      <c r="P88" s="88"/>
      <c r="Q88" s="88">
        <v>404</v>
      </c>
      <c r="R88" s="88"/>
      <c r="S88" s="88"/>
      <c r="T88" s="88">
        <v>347</v>
      </c>
      <c r="U88" s="88"/>
      <c r="V88" s="88"/>
      <c r="W88" s="88">
        <v>299</v>
      </c>
      <c r="X88" s="88"/>
      <c r="Y88" s="88"/>
      <c r="Z88" s="88">
        <v>408</v>
      </c>
      <c r="AA88" s="88"/>
      <c r="AB88" s="88"/>
      <c r="AC88" s="88">
        <v>422</v>
      </c>
      <c r="AD88" s="88"/>
      <c r="AE88" s="88"/>
      <c r="AF88" s="88">
        <v>559</v>
      </c>
      <c r="AG88" s="88"/>
      <c r="AH88" s="88"/>
      <c r="AI88" s="88">
        <v>233</v>
      </c>
      <c r="AJ88" s="88"/>
      <c r="AK88" s="88"/>
      <c r="AL88" s="88">
        <v>56</v>
      </c>
      <c r="AM88" s="322"/>
      <c r="AN88" s="88"/>
    </row>
    <row r="89" spans="1:40" s="89" customFormat="1" ht="15.75">
      <c r="A89" s="87"/>
      <c r="B89" s="90" t="s">
        <v>407</v>
      </c>
      <c r="C89" s="94">
        <f>C78+'ДУ 5 -2013'!C166+'ДУ 4-2013'!C57+'ДУ 3-2013'!C59+'ДУ 2-2013'!C98+'ДУ1-2013'!C183</f>
        <v>19030</v>
      </c>
      <c r="D89" s="90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324"/>
      <c r="AN89" s="87"/>
    </row>
    <row r="90" spans="1:35" s="61" customFormat="1" ht="15.75">
      <c r="A90" s="161"/>
      <c r="B90" s="90" t="s">
        <v>409</v>
      </c>
      <c r="C90" s="90">
        <v>16</v>
      </c>
      <c r="Z90" s="268"/>
      <c r="AC90" s="268"/>
      <c r="AI90" s="268"/>
    </row>
    <row r="91" spans="1:13" s="61" customFormat="1" ht="15.75">
      <c r="A91" s="161"/>
      <c r="B91" s="90" t="s">
        <v>408</v>
      </c>
      <c r="C91" s="95">
        <v>10589</v>
      </c>
      <c r="D91" s="91"/>
      <c r="E91" s="91"/>
      <c r="F91" s="91"/>
      <c r="G91" s="91"/>
      <c r="H91" s="91"/>
      <c r="I91" s="91"/>
      <c r="J91" s="91"/>
      <c r="K91" s="76"/>
      <c r="L91" s="76"/>
      <c r="M91" s="76"/>
    </row>
    <row r="92" spans="1:16" s="21" customFormat="1" ht="15.75">
      <c r="A92" s="61"/>
      <c r="B92" s="12" t="s">
        <v>618</v>
      </c>
      <c r="C92" s="96">
        <f>SUM(C91+C90)</f>
        <v>10605</v>
      </c>
      <c r="D92" s="61"/>
      <c r="E92" s="129"/>
      <c r="F92" s="129"/>
      <c r="G92" s="129"/>
      <c r="H92" s="76"/>
      <c r="I92" s="76"/>
      <c r="J92" s="76"/>
      <c r="K92" s="76"/>
      <c r="L92" s="76"/>
      <c r="M92" s="76"/>
      <c r="N92" s="32"/>
      <c r="O92" s="32"/>
      <c r="P92" s="32"/>
    </row>
    <row r="93" spans="1:3" s="61" customFormat="1" ht="15.75">
      <c r="A93" s="21"/>
      <c r="B93" s="23"/>
      <c r="C93" s="97"/>
    </row>
    <row r="94" spans="1:40" s="89" customFormat="1" ht="15">
      <c r="A94" s="335" t="s">
        <v>98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181"/>
      <c r="AK94" s="181"/>
      <c r="AN94" s="181"/>
    </row>
    <row r="96" spans="4:40" ht="12.7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4:40" ht="12.75">
      <c r="D97" s="64"/>
      <c r="E97" s="128"/>
      <c r="F97" s="128"/>
      <c r="G97" s="128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8:28" ht="15.75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1:13" ht="12.75">
      <c r="K99" s="64"/>
      <c r="L99" s="64"/>
      <c r="M99" s="64"/>
    </row>
  </sheetData>
  <sheetProtection/>
  <mergeCells count="15">
    <mergeCell ref="A9:AL9"/>
    <mergeCell ref="A47:AL47"/>
    <mergeCell ref="A62:AL62"/>
    <mergeCell ref="A83:AL83"/>
    <mergeCell ref="A69:AL69"/>
    <mergeCell ref="A94:AI94"/>
    <mergeCell ref="A8:AL8"/>
    <mergeCell ref="A1:AL1"/>
    <mergeCell ref="A2:AL2"/>
    <mergeCell ref="A3:AL3"/>
    <mergeCell ref="A5:A6"/>
    <mergeCell ref="B5:B6"/>
    <mergeCell ref="C5:C6"/>
    <mergeCell ref="D5:D6"/>
    <mergeCell ref="E5:AL5"/>
  </mergeCells>
  <printOptions/>
  <pageMargins left="0" right="0" top="0.1968503937007874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3"/>
  <sheetViews>
    <sheetView zoomScalePageLayoutView="0" workbookViewId="0" topLeftCell="A1">
      <selection activeCell="AO1" sqref="AO1:AP16384"/>
    </sheetView>
  </sheetViews>
  <sheetFormatPr defaultColWidth="9.00390625" defaultRowHeight="12.75"/>
  <cols>
    <col min="1" max="1" width="3.875" style="0" customWidth="1"/>
    <col min="2" max="2" width="30.125" style="0" customWidth="1"/>
    <col min="4" max="4" width="9.375" style="0" customWidth="1"/>
    <col min="5" max="5" width="8.625" style="0" customWidth="1"/>
    <col min="6" max="7" width="8.625" style="0" hidden="1" customWidth="1"/>
    <col min="8" max="8" width="8.25390625" style="0" customWidth="1"/>
    <col min="9" max="10" width="8.25390625" style="0" hidden="1" customWidth="1"/>
    <col min="11" max="11" width="8.125" style="0" customWidth="1"/>
    <col min="12" max="13" width="8.125" style="0" hidden="1" customWidth="1"/>
    <col min="14" max="14" width="7.75390625" style="0" customWidth="1"/>
    <col min="15" max="16" width="7.75390625" style="0" hidden="1" customWidth="1"/>
    <col min="17" max="17" width="7.75390625" style="0" customWidth="1"/>
    <col min="18" max="19" width="7.75390625" style="0" hidden="1" customWidth="1"/>
    <col min="20" max="20" width="7.75390625" style="0" customWidth="1"/>
    <col min="21" max="22" width="7.75390625" style="0" hidden="1" customWidth="1"/>
    <col min="23" max="23" width="8.125" style="0" customWidth="1"/>
    <col min="24" max="25" width="8.125" style="0" hidden="1" customWidth="1"/>
    <col min="26" max="26" width="8.125" style="0" customWidth="1"/>
    <col min="27" max="28" width="8.125" style="0" hidden="1" customWidth="1"/>
    <col min="29" max="29" width="8.375" style="0" customWidth="1"/>
    <col min="30" max="31" width="8.375" style="0" hidden="1" customWidth="1"/>
    <col min="32" max="32" width="7.75390625" style="0" customWidth="1"/>
    <col min="33" max="34" width="7.75390625" style="0" hidden="1" customWidth="1"/>
    <col min="35" max="35" width="6.75390625" style="0" customWidth="1"/>
    <col min="36" max="37" width="6.75390625" style="0" hidden="1" customWidth="1"/>
    <col min="38" max="38" width="8.25390625" style="0" customWidth="1"/>
    <col min="39" max="39" width="8.25390625" style="0" hidden="1" customWidth="1"/>
    <col min="40" max="40" width="6.75390625" style="0" hidden="1" customWidth="1"/>
    <col min="41" max="42" width="9.125" style="22" customWidth="1"/>
    <col min="43" max="16384" width="9.125" style="22" customWidth="1"/>
  </cols>
  <sheetData>
    <row r="1" spans="1:40" ht="14.25">
      <c r="A1" s="329" t="s">
        <v>224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74"/>
      <c r="AN1" s="74"/>
    </row>
    <row r="2" spans="1:40" ht="14.25">
      <c r="A2" s="329" t="s">
        <v>225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74"/>
      <c r="AN2" s="74"/>
    </row>
    <row r="3" spans="1:40" ht="14.25">
      <c r="A3" s="329" t="s">
        <v>892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74"/>
      <c r="AN3" s="74"/>
    </row>
    <row r="4" spans="1:40" ht="14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6" spans="1:40" ht="16.5" customHeight="1">
      <c r="A6" s="330" t="s">
        <v>476</v>
      </c>
      <c r="B6" s="330" t="s">
        <v>451</v>
      </c>
      <c r="C6" s="330" t="s">
        <v>477</v>
      </c>
      <c r="D6" s="330" t="s">
        <v>452</v>
      </c>
      <c r="E6" s="330" t="s">
        <v>519</v>
      </c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5"/>
      <c r="AN6" s="35"/>
    </row>
    <row r="7" spans="1:40" ht="16.5" customHeight="1">
      <c r="A7" s="330"/>
      <c r="B7" s="330"/>
      <c r="C7" s="330"/>
      <c r="D7" s="330"/>
      <c r="E7" s="8" t="s">
        <v>515</v>
      </c>
      <c r="F7" s="8" t="s">
        <v>380</v>
      </c>
      <c r="G7" s="8" t="s">
        <v>381</v>
      </c>
      <c r="H7" s="8" t="s">
        <v>460</v>
      </c>
      <c r="I7" s="8" t="s">
        <v>380</v>
      </c>
      <c r="J7" s="8" t="s">
        <v>381</v>
      </c>
      <c r="K7" s="8" t="s">
        <v>453</v>
      </c>
      <c r="L7" s="8" t="s">
        <v>380</v>
      </c>
      <c r="M7" s="8" t="s">
        <v>381</v>
      </c>
      <c r="N7" s="8" t="s">
        <v>516</v>
      </c>
      <c r="O7" s="8" t="s">
        <v>380</v>
      </c>
      <c r="P7" s="8" t="s">
        <v>381</v>
      </c>
      <c r="Q7" s="8" t="s">
        <v>454</v>
      </c>
      <c r="R7" s="8" t="s">
        <v>380</v>
      </c>
      <c r="S7" s="8" t="s">
        <v>381</v>
      </c>
      <c r="T7" s="8" t="s">
        <v>455</v>
      </c>
      <c r="U7" s="8" t="s">
        <v>380</v>
      </c>
      <c r="V7" s="8" t="s">
        <v>381</v>
      </c>
      <c r="W7" s="8" t="s">
        <v>456</v>
      </c>
      <c r="X7" s="8" t="s">
        <v>380</v>
      </c>
      <c r="Y7" s="8" t="s">
        <v>381</v>
      </c>
      <c r="Z7" s="8" t="s">
        <v>457</v>
      </c>
      <c r="AA7" s="8" t="s">
        <v>380</v>
      </c>
      <c r="AB7" s="8" t="s">
        <v>381</v>
      </c>
      <c r="AC7" s="8" t="s">
        <v>517</v>
      </c>
      <c r="AD7" s="8" t="s">
        <v>380</v>
      </c>
      <c r="AE7" s="8" t="s">
        <v>381</v>
      </c>
      <c r="AF7" s="8" t="s">
        <v>518</v>
      </c>
      <c r="AG7" s="8" t="s">
        <v>380</v>
      </c>
      <c r="AH7" s="8" t="s">
        <v>381</v>
      </c>
      <c r="AI7" s="8" t="s">
        <v>459</v>
      </c>
      <c r="AJ7" s="8" t="s">
        <v>380</v>
      </c>
      <c r="AK7" s="8" t="s">
        <v>381</v>
      </c>
      <c r="AL7" s="8" t="s">
        <v>458</v>
      </c>
      <c r="AM7" s="8" t="s">
        <v>380</v>
      </c>
      <c r="AN7" s="217" t="s">
        <v>381</v>
      </c>
    </row>
    <row r="8" spans="1:40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/>
      <c r="G8" s="1"/>
      <c r="H8" s="1">
        <v>6</v>
      </c>
      <c r="I8" s="1"/>
      <c r="J8" s="1"/>
      <c r="K8" s="1">
        <v>7</v>
      </c>
      <c r="L8" s="1"/>
      <c r="M8" s="1"/>
      <c r="N8" s="1">
        <v>8</v>
      </c>
      <c r="O8" s="1"/>
      <c r="P8" s="1"/>
      <c r="Q8" s="1">
        <v>9</v>
      </c>
      <c r="R8" s="1"/>
      <c r="S8" s="1"/>
      <c r="T8" s="1">
        <v>10</v>
      </c>
      <c r="U8" s="1"/>
      <c r="V8" s="1"/>
      <c r="W8" s="1">
        <v>11</v>
      </c>
      <c r="X8" s="1"/>
      <c r="Y8" s="1"/>
      <c r="Z8" s="1">
        <v>12</v>
      </c>
      <c r="AA8" s="1"/>
      <c r="AB8" s="1"/>
      <c r="AC8" s="1">
        <v>13</v>
      </c>
      <c r="AD8" s="1"/>
      <c r="AE8" s="1"/>
      <c r="AF8" s="1">
        <v>14</v>
      </c>
      <c r="AG8" s="1"/>
      <c r="AH8" s="1"/>
      <c r="AI8" s="1">
        <v>15</v>
      </c>
      <c r="AJ8" s="1"/>
      <c r="AK8" s="1"/>
      <c r="AL8" s="1">
        <v>16</v>
      </c>
      <c r="AM8" s="1"/>
      <c r="AN8" s="218"/>
    </row>
    <row r="9" spans="1:40" ht="12.75">
      <c r="A9" s="344" t="s">
        <v>45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0"/>
      <c r="AN9" s="30"/>
    </row>
    <row r="10" spans="1:40" s="43" customFormat="1" ht="14.25" customHeight="1">
      <c r="A10" s="19"/>
      <c r="B10" s="8" t="s">
        <v>451</v>
      </c>
      <c r="C10" s="20" t="s">
        <v>226</v>
      </c>
      <c r="D10" s="20" t="s">
        <v>227</v>
      </c>
      <c r="E10" s="8" t="s">
        <v>515</v>
      </c>
      <c r="F10" s="8"/>
      <c r="G10" s="8"/>
      <c r="H10" s="8" t="s">
        <v>460</v>
      </c>
      <c r="I10" s="8"/>
      <c r="J10" s="8"/>
      <c r="K10" s="8" t="s">
        <v>453</v>
      </c>
      <c r="L10" s="8"/>
      <c r="M10" s="8"/>
      <c r="N10" s="8" t="s">
        <v>516</v>
      </c>
      <c r="O10" s="8"/>
      <c r="P10" s="8"/>
      <c r="Q10" s="8" t="s">
        <v>454</v>
      </c>
      <c r="R10" s="8"/>
      <c r="S10" s="8"/>
      <c r="T10" s="8" t="s">
        <v>455</v>
      </c>
      <c r="U10" s="8"/>
      <c r="V10" s="8"/>
      <c r="W10" s="8" t="s">
        <v>456</v>
      </c>
      <c r="X10" s="8"/>
      <c r="Y10" s="8"/>
      <c r="Z10" s="8" t="s">
        <v>457</v>
      </c>
      <c r="AA10" s="8"/>
      <c r="AB10" s="8"/>
      <c r="AC10" s="8" t="s">
        <v>517</v>
      </c>
      <c r="AD10" s="8"/>
      <c r="AE10" s="8"/>
      <c r="AF10" s="8" t="s">
        <v>518</v>
      </c>
      <c r="AG10" s="8"/>
      <c r="AH10" s="8"/>
      <c r="AI10" s="8" t="s">
        <v>459</v>
      </c>
      <c r="AJ10" s="8"/>
      <c r="AK10" s="8"/>
      <c r="AL10" s="8" t="s">
        <v>458</v>
      </c>
      <c r="AM10" s="8"/>
      <c r="AN10" s="217"/>
    </row>
    <row r="11" spans="1:40" ht="15.75" customHeight="1">
      <c r="A11" s="331" t="s">
        <v>46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184"/>
      <c r="AN11" s="184"/>
    </row>
    <row r="12" spans="1:40" s="152" customFormat="1" ht="15.75">
      <c r="A12" s="47">
        <v>1</v>
      </c>
      <c r="B12" s="44" t="s">
        <v>47</v>
      </c>
      <c r="C12" s="45">
        <v>74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07" t="s">
        <v>902</v>
      </c>
      <c r="R12" s="50"/>
      <c r="S12" s="202">
        <v>74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 t="s">
        <v>74</v>
      </c>
      <c r="AJ12" s="50"/>
      <c r="AK12" s="202">
        <v>74</v>
      </c>
      <c r="AL12" s="50"/>
      <c r="AM12" s="50"/>
      <c r="AN12" s="195"/>
    </row>
    <row r="13" spans="1:40" s="152" customFormat="1" ht="14.25" customHeight="1">
      <c r="A13" s="50">
        <v>2</v>
      </c>
      <c r="B13" s="44" t="s">
        <v>48</v>
      </c>
      <c r="C13" s="52">
        <v>70</v>
      </c>
      <c r="D13" s="52"/>
      <c r="E13" s="50"/>
      <c r="F13" s="50"/>
      <c r="G13" s="50"/>
      <c r="H13" s="50"/>
      <c r="I13" s="50"/>
      <c r="J13" s="50"/>
      <c r="K13" s="50"/>
      <c r="L13" s="50"/>
      <c r="M13" s="50"/>
      <c r="N13" s="307" t="s">
        <v>398</v>
      </c>
      <c r="O13" s="50"/>
      <c r="P13" s="202">
        <v>70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307" t="s">
        <v>399</v>
      </c>
      <c r="AG13" s="50"/>
      <c r="AH13" s="202">
        <v>70</v>
      </c>
      <c r="AI13" s="50"/>
      <c r="AJ13" s="50"/>
      <c r="AK13" s="50"/>
      <c r="AL13" s="50"/>
      <c r="AM13" s="50"/>
      <c r="AN13" s="195"/>
    </row>
    <row r="14" spans="1:40" s="152" customFormat="1" ht="15.75">
      <c r="A14" s="50">
        <v>3</v>
      </c>
      <c r="B14" s="44" t="s">
        <v>50</v>
      </c>
      <c r="C14" s="52">
        <v>73</v>
      </c>
      <c r="D14" s="52"/>
      <c r="E14" s="50"/>
      <c r="F14" s="50"/>
      <c r="G14" s="50"/>
      <c r="H14" s="50"/>
      <c r="I14" s="50"/>
      <c r="J14" s="50"/>
      <c r="K14" s="307" t="s">
        <v>917</v>
      </c>
      <c r="L14" s="50"/>
      <c r="M14" s="202">
        <v>73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307" t="s">
        <v>151</v>
      </c>
      <c r="AD14" s="50"/>
      <c r="AE14" s="202">
        <v>73</v>
      </c>
      <c r="AF14" s="50"/>
      <c r="AG14" s="50"/>
      <c r="AH14" s="50"/>
      <c r="AI14" s="50"/>
      <c r="AJ14" s="50"/>
      <c r="AK14" s="50"/>
      <c r="AL14" s="50"/>
      <c r="AM14" s="50"/>
      <c r="AN14" s="195"/>
    </row>
    <row r="15" spans="1:40" s="152" customFormat="1" ht="15.75">
      <c r="A15" s="50">
        <v>4</v>
      </c>
      <c r="B15" s="44" t="s">
        <v>51</v>
      </c>
      <c r="C15" s="52">
        <v>70</v>
      </c>
      <c r="D15" s="52"/>
      <c r="E15" s="50"/>
      <c r="F15" s="50"/>
      <c r="G15" s="50"/>
      <c r="H15" s="50"/>
      <c r="I15" s="50"/>
      <c r="J15" s="50"/>
      <c r="K15" s="307" t="s">
        <v>917</v>
      </c>
      <c r="L15" s="50"/>
      <c r="M15" s="202">
        <v>70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307" t="s">
        <v>151</v>
      </c>
      <c r="AD15" s="50"/>
      <c r="AE15" s="202">
        <v>70</v>
      </c>
      <c r="AF15" s="50"/>
      <c r="AG15" s="50"/>
      <c r="AH15" s="50"/>
      <c r="AI15" s="50"/>
      <c r="AJ15" s="50"/>
      <c r="AK15" s="50"/>
      <c r="AL15" s="50"/>
      <c r="AM15" s="50"/>
      <c r="AN15" s="195"/>
    </row>
    <row r="16" spans="1:40" s="152" customFormat="1" ht="15.75">
      <c r="A16" s="50">
        <v>5</v>
      </c>
      <c r="B16" s="44" t="s">
        <v>52</v>
      </c>
      <c r="C16" s="52">
        <v>202</v>
      </c>
      <c r="D16" s="52"/>
      <c r="E16" s="50"/>
      <c r="F16" s="50"/>
      <c r="G16" s="50"/>
      <c r="H16" s="50"/>
      <c r="I16" s="50"/>
      <c r="J16" s="50"/>
      <c r="K16" s="50"/>
      <c r="L16" s="50"/>
      <c r="M16" s="50"/>
      <c r="N16" s="307" t="s">
        <v>398</v>
      </c>
      <c r="O16" s="50"/>
      <c r="P16" s="202">
        <v>202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307" t="s">
        <v>399</v>
      </c>
      <c r="AG16" s="50"/>
      <c r="AH16" s="202">
        <v>202</v>
      </c>
      <c r="AI16" s="50"/>
      <c r="AJ16" s="50"/>
      <c r="AK16" s="50"/>
      <c r="AL16" s="50"/>
      <c r="AM16" s="50"/>
      <c r="AN16" s="195"/>
    </row>
    <row r="17" spans="1:40" s="152" customFormat="1" ht="15.75">
      <c r="A17" s="50">
        <v>6</v>
      </c>
      <c r="B17" s="44" t="s">
        <v>53</v>
      </c>
      <c r="C17" s="52">
        <v>127</v>
      </c>
      <c r="D17" s="52"/>
      <c r="E17" s="50"/>
      <c r="F17" s="50"/>
      <c r="G17" s="50"/>
      <c r="H17" s="50"/>
      <c r="I17" s="50"/>
      <c r="J17" s="50"/>
      <c r="K17" s="307" t="s">
        <v>917</v>
      </c>
      <c r="L17" s="50"/>
      <c r="M17" s="202">
        <v>127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307" t="s">
        <v>151</v>
      </c>
      <c r="AD17" s="50"/>
      <c r="AE17" s="202">
        <v>127</v>
      </c>
      <c r="AF17" s="50"/>
      <c r="AG17" s="50"/>
      <c r="AH17" s="50"/>
      <c r="AI17" s="50"/>
      <c r="AJ17" s="50"/>
      <c r="AK17" s="50"/>
      <c r="AL17" s="50"/>
      <c r="AM17" s="50"/>
      <c r="AN17" s="195"/>
    </row>
    <row r="18" spans="1:40" s="152" customFormat="1" ht="15.75" customHeight="1">
      <c r="A18" s="50">
        <v>7</v>
      </c>
      <c r="B18" s="44" t="s">
        <v>54</v>
      </c>
      <c r="C18" s="52">
        <v>70</v>
      </c>
      <c r="D18" s="5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307" t="s">
        <v>883</v>
      </c>
      <c r="U18" s="50"/>
      <c r="V18" s="202">
        <v>70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307" t="s">
        <v>882</v>
      </c>
      <c r="AM18" s="50"/>
      <c r="AN18" s="220">
        <v>70</v>
      </c>
    </row>
    <row r="19" spans="1:40" s="152" customFormat="1" ht="15.75">
      <c r="A19" s="50">
        <v>8</v>
      </c>
      <c r="B19" s="44" t="s">
        <v>55</v>
      </c>
      <c r="C19" s="52">
        <v>128</v>
      </c>
      <c r="D19" s="52"/>
      <c r="E19" s="307" t="s">
        <v>957</v>
      </c>
      <c r="F19" s="50"/>
      <c r="G19" s="50"/>
      <c r="H19" s="50"/>
      <c r="I19" s="50"/>
      <c r="J19" s="50"/>
      <c r="K19" s="307" t="s">
        <v>918</v>
      </c>
      <c r="L19" s="50"/>
      <c r="M19" s="202">
        <v>128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 t="s">
        <v>49</v>
      </c>
      <c r="AD19" s="50"/>
      <c r="AE19" s="202">
        <v>128</v>
      </c>
      <c r="AF19" s="50"/>
      <c r="AG19" s="50"/>
      <c r="AH19" s="50"/>
      <c r="AI19" s="50"/>
      <c r="AJ19" s="50"/>
      <c r="AK19" s="50"/>
      <c r="AL19" s="50"/>
      <c r="AM19" s="50"/>
      <c r="AN19" s="195"/>
    </row>
    <row r="20" spans="1:40" s="152" customFormat="1" ht="15.75">
      <c r="A20" s="50">
        <v>9</v>
      </c>
      <c r="B20" s="44" t="s">
        <v>101</v>
      </c>
      <c r="C20" s="52">
        <v>70</v>
      </c>
      <c r="D20" s="52"/>
      <c r="E20" s="50"/>
      <c r="F20" s="50"/>
      <c r="G20" s="50"/>
      <c r="H20" s="50"/>
      <c r="I20" s="50"/>
      <c r="J20" s="50"/>
      <c r="K20" s="307" t="s">
        <v>918</v>
      </c>
      <c r="L20" s="50"/>
      <c r="M20" s="202">
        <v>70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49</v>
      </c>
      <c r="AD20" s="50"/>
      <c r="AE20" s="202">
        <v>70</v>
      </c>
      <c r="AF20" s="50"/>
      <c r="AG20" s="50"/>
      <c r="AH20" s="50"/>
      <c r="AI20" s="50"/>
      <c r="AJ20" s="50"/>
      <c r="AK20" s="50"/>
      <c r="AL20" s="50"/>
      <c r="AM20" s="50"/>
      <c r="AN20" s="195"/>
    </row>
    <row r="21" spans="1:40" s="152" customFormat="1" ht="15.75">
      <c r="A21" s="50">
        <v>10</v>
      </c>
      <c r="B21" s="44" t="s">
        <v>107</v>
      </c>
      <c r="C21" s="52">
        <v>119</v>
      </c>
      <c r="D21" s="52"/>
      <c r="E21" s="50"/>
      <c r="F21" s="50"/>
      <c r="G21" s="50"/>
      <c r="H21" s="50"/>
      <c r="I21" s="50"/>
      <c r="J21" s="50"/>
      <c r="K21" s="50"/>
      <c r="L21" s="50"/>
      <c r="M21" s="50"/>
      <c r="N21" s="307" t="s">
        <v>398</v>
      </c>
      <c r="O21" s="50"/>
      <c r="P21" s="202">
        <v>119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307" t="s">
        <v>399</v>
      </c>
      <c r="AG21" s="50"/>
      <c r="AH21" s="202">
        <v>119</v>
      </c>
      <c r="AI21" s="50"/>
      <c r="AJ21" s="50"/>
      <c r="AK21" s="50"/>
      <c r="AL21" s="50"/>
      <c r="AM21" s="50"/>
      <c r="AN21" s="195"/>
    </row>
    <row r="22" spans="1:40" s="152" customFormat="1" ht="15.75">
      <c r="A22" s="50">
        <v>11</v>
      </c>
      <c r="B22" s="301" t="s">
        <v>112</v>
      </c>
      <c r="C22" s="45">
        <v>118</v>
      </c>
      <c r="D22" s="45"/>
      <c r="E22" s="307" t="s">
        <v>920</v>
      </c>
      <c r="F22" s="50"/>
      <c r="G22" s="202">
        <v>118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07" t="s">
        <v>357</v>
      </c>
      <c r="X22" s="50"/>
      <c r="Y22" s="202">
        <v>118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195"/>
    </row>
    <row r="23" spans="1:40" s="152" customFormat="1" ht="15.75">
      <c r="A23" s="50">
        <v>12</v>
      </c>
      <c r="B23" s="44" t="s">
        <v>113</v>
      </c>
      <c r="C23" s="45">
        <v>298</v>
      </c>
      <c r="D23" s="4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307" t="s">
        <v>921</v>
      </c>
      <c r="U23" s="50"/>
      <c r="V23" s="202">
        <v>298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307" t="s">
        <v>922</v>
      </c>
      <c r="AM23" s="50"/>
      <c r="AN23" s="220">
        <v>298</v>
      </c>
    </row>
    <row r="24" spans="1:40" s="152" customFormat="1" ht="15.75">
      <c r="A24" s="50">
        <v>13</v>
      </c>
      <c r="B24" s="44" t="s">
        <v>108</v>
      </c>
      <c r="C24" s="45">
        <v>127</v>
      </c>
      <c r="D24" s="5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07" t="s">
        <v>902</v>
      </c>
      <c r="R24" s="50"/>
      <c r="S24" s="202">
        <v>127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 t="s">
        <v>74</v>
      </c>
      <c r="AJ24" s="50"/>
      <c r="AK24" s="202">
        <v>127</v>
      </c>
      <c r="AL24" s="50"/>
      <c r="AM24" s="50"/>
      <c r="AN24" s="195"/>
    </row>
    <row r="25" spans="1:40" s="152" customFormat="1" ht="18.75" customHeight="1">
      <c r="A25" s="50">
        <v>14</v>
      </c>
      <c r="B25" s="301" t="s">
        <v>109</v>
      </c>
      <c r="C25" s="52">
        <v>70</v>
      </c>
      <c r="D25" s="52"/>
      <c r="E25" s="50"/>
      <c r="F25" s="50"/>
      <c r="G25" s="50"/>
      <c r="H25" s="50"/>
      <c r="I25" s="50"/>
      <c r="J25" s="50"/>
      <c r="K25" s="50"/>
      <c r="L25" s="50"/>
      <c r="M25" s="50"/>
      <c r="N25" s="307" t="s">
        <v>923</v>
      </c>
      <c r="O25" s="50"/>
      <c r="P25" s="310">
        <v>70</v>
      </c>
      <c r="Q25" s="50"/>
      <c r="R25" s="50"/>
      <c r="S25" s="285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07" t="s">
        <v>924</v>
      </c>
      <c r="AG25" s="50"/>
      <c r="AH25" s="310">
        <v>70</v>
      </c>
      <c r="AI25" s="307"/>
      <c r="AJ25" s="50"/>
      <c r="AK25" s="285"/>
      <c r="AL25" s="50"/>
      <c r="AM25" s="50"/>
      <c r="AN25" s="195"/>
    </row>
    <row r="26" spans="1:40" s="152" customFormat="1" ht="15.75">
      <c r="A26" s="50">
        <v>15</v>
      </c>
      <c r="B26" s="44" t="s">
        <v>110</v>
      </c>
      <c r="C26" s="45">
        <v>127</v>
      </c>
      <c r="D26" s="52"/>
      <c r="E26" s="50"/>
      <c r="F26" s="50"/>
      <c r="G26" s="50"/>
      <c r="H26" s="50"/>
      <c r="I26" s="50"/>
      <c r="J26" s="50"/>
      <c r="K26" s="307" t="s">
        <v>917</v>
      </c>
      <c r="L26" s="50"/>
      <c r="M26" s="202">
        <v>127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07" t="s">
        <v>151</v>
      </c>
      <c r="AD26" s="50"/>
      <c r="AE26" s="202">
        <v>127</v>
      </c>
      <c r="AF26" s="50"/>
      <c r="AG26" s="50"/>
      <c r="AH26" s="50"/>
      <c r="AI26" s="50"/>
      <c r="AJ26" s="50"/>
      <c r="AK26" s="50"/>
      <c r="AL26" s="50"/>
      <c r="AM26" s="50"/>
      <c r="AN26" s="195"/>
    </row>
    <row r="27" spans="1:40" s="152" customFormat="1" ht="15.75" customHeight="1">
      <c r="A27" s="50">
        <v>16</v>
      </c>
      <c r="B27" s="44" t="s">
        <v>111</v>
      </c>
      <c r="C27" s="45">
        <v>70</v>
      </c>
      <c r="D27" s="52"/>
      <c r="E27" s="50"/>
      <c r="F27" s="50"/>
      <c r="G27" s="50"/>
      <c r="H27" s="50"/>
      <c r="I27" s="50"/>
      <c r="J27" s="50"/>
      <c r="K27" s="307" t="s">
        <v>917</v>
      </c>
      <c r="L27" s="50"/>
      <c r="M27" s="202">
        <v>70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07" t="s">
        <v>151</v>
      </c>
      <c r="AD27" s="50"/>
      <c r="AE27" s="202">
        <v>70</v>
      </c>
      <c r="AF27" s="50"/>
      <c r="AG27" s="50"/>
      <c r="AH27" s="50"/>
      <c r="AI27" s="50"/>
      <c r="AJ27" s="50"/>
      <c r="AK27" s="50"/>
      <c r="AL27" s="50"/>
      <c r="AM27" s="50"/>
      <c r="AN27" s="195"/>
    </row>
    <row r="28" spans="1:40" s="152" customFormat="1" ht="15.75">
      <c r="A28" s="50">
        <v>17</v>
      </c>
      <c r="B28" s="301" t="s">
        <v>114</v>
      </c>
      <c r="C28" s="52">
        <v>119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307" t="s">
        <v>923</v>
      </c>
      <c r="O28" s="50"/>
      <c r="P28" s="310">
        <v>119</v>
      </c>
      <c r="Q28" s="278"/>
      <c r="R28" s="285"/>
      <c r="S28" s="285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307" t="s">
        <v>923</v>
      </c>
      <c r="AG28" s="50"/>
      <c r="AH28" s="310">
        <v>119</v>
      </c>
      <c r="AI28" s="285"/>
      <c r="AJ28" s="285"/>
      <c r="AK28" s="285"/>
      <c r="AL28" s="50"/>
      <c r="AM28" s="50"/>
      <c r="AN28" s="195"/>
    </row>
    <row r="29" spans="1:40" s="152" customFormat="1" ht="15.75">
      <c r="A29" s="50">
        <v>18</v>
      </c>
      <c r="B29" s="44" t="s">
        <v>115</v>
      </c>
      <c r="C29" s="45">
        <v>143</v>
      </c>
      <c r="D29" s="45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307" t="s">
        <v>921</v>
      </c>
      <c r="U29" s="50"/>
      <c r="V29" s="202">
        <v>143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307" t="s">
        <v>922</v>
      </c>
      <c r="AM29" s="50"/>
      <c r="AN29" s="220">
        <v>143</v>
      </c>
    </row>
    <row r="30" spans="1:40" s="152" customFormat="1" ht="15.75">
      <c r="A30" s="50">
        <v>19</v>
      </c>
      <c r="B30" s="44" t="s">
        <v>116</v>
      </c>
      <c r="C30" s="45">
        <v>159</v>
      </c>
      <c r="D30" s="45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307" t="s">
        <v>925</v>
      </c>
      <c r="U30" s="50"/>
      <c r="V30" s="202">
        <v>159</v>
      </c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 t="s">
        <v>725</v>
      </c>
      <c r="AM30" s="50"/>
      <c r="AN30" s="220">
        <v>159</v>
      </c>
    </row>
    <row r="31" spans="1:40" s="152" customFormat="1" ht="15.75">
      <c r="A31" s="50">
        <v>20</v>
      </c>
      <c r="B31" s="44" t="s">
        <v>117</v>
      </c>
      <c r="C31" s="45">
        <v>286</v>
      </c>
      <c r="D31" s="45"/>
      <c r="E31" s="307" t="s">
        <v>777</v>
      </c>
      <c r="F31" s="50"/>
      <c r="G31" s="202">
        <v>286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 t="s">
        <v>369</v>
      </c>
      <c r="X31" s="50"/>
      <c r="Y31" s="202">
        <v>286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195"/>
    </row>
    <row r="32" spans="1:40" s="152" customFormat="1" ht="28.5" customHeight="1">
      <c r="A32" s="50">
        <v>21</v>
      </c>
      <c r="B32" s="187" t="s">
        <v>376</v>
      </c>
      <c r="C32" s="45" t="s">
        <v>414</v>
      </c>
      <c r="D32" s="45"/>
      <c r="E32" s="307" t="s">
        <v>777</v>
      </c>
      <c r="F32" s="50"/>
      <c r="G32" s="202">
        <v>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 t="s">
        <v>369</v>
      </c>
      <c r="X32" s="50"/>
      <c r="Y32" s="202">
        <v>1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195"/>
    </row>
    <row r="33" spans="1:40" s="152" customFormat="1" ht="15.75">
      <c r="A33" s="50">
        <v>22</v>
      </c>
      <c r="B33" s="44" t="s">
        <v>118</v>
      </c>
      <c r="C33" s="45">
        <v>71</v>
      </c>
      <c r="D33" s="4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07" t="s">
        <v>925</v>
      </c>
      <c r="U33" s="50"/>
      <c r="V33" s="202">
        <v>71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 t="s">
        <v>725</v>
      </c>
      <c r="AM33" s="50"/>
      <c r="AN33" s="220">
        <v>71</v>
      </c>
    </row>
    <row r="34" spans="1:40" s="152" customFormat="1" ht="15.75">
      <c r="A34" s="50">
        <v>23</v>
      </c>
      <c r="B34" s="44" t="s">
        <v>119</v>
      </c>
      <c r="C34" s="45">
        <v>71</v>
      </c>
      <c r="D34" s="4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307" t="s">
        <v>925</v>
      </c>
      <c r="U34" s="50"/>
      <c r="V34" s="202">
        <v>71</v>
      </c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307" t="s">
        <v>725</v>
      </c>
      <c r="AM34" s="50"/>
      <c r="AN34" s="220">
        <v>71</v>
      </c>
    </row>
    <row r="35" spans="1:40" s="51" customFormat="1" ht="15.75" customHeight="1">
      <c r="A35" s="339" t="s">
        <v>926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197"/>
      <c r="AN35" s="197"/>
    </row>
    <row r="36" spans="1:40" s="100" customFormat="1" ht="15.75">
      <c r="A36" s="68">
        <v>24</v>
      </c>
      <c r="B36" s="301" t="s">
        <v>134</v>
      </c>
      <c r="C36" s="108">
        <v>62</v>
      </c>
      <c r="D36" s="109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285"/>
      <c r="AJ36" s="285"/>
      <c r="AK36" s="291"/>
      <c r="AL36" s="68"/>
      <c r="AM36" s="68"/>
      <c r="AN36" s="236"/>
    </row>
    <row r="37" ht="12.75">
      <c r="AH37">
        <f>AH21+AH16+AH13+AH25+AH28</f>
        <v>580</v>
      </c>
    </row>
    <row r="39" spans="1:40" s="51" customFormat="1" ht="14.25" customHeight="1">
      <c r="A39" s="50"/>
      <c r="B39" s="48" t="s">
        <v>451</v>
      </c>
      <c r="C39" s="49" t="s">
        <v>226</v>
      </c>
      <c r="D39" s="49" t="s">
        <v>227</v>
      </c>
      <c r="E39" s="48" t="s">
        <v>515</v>
      </c>
      <c r="F39" s="48"/>
      <c r="G39" s="48"/>
      <c r="H39" s="48" t="s">
        <v>460</v>
      </c>
      <c r="I39" s="48"/>
      <c r="J39" s="48"/>
      <c r="K39" s="48" t="s">
        <v>453</v>
      </c>
      <c r="L39" s="48"/>
      <c r="M39" s="48"/>
      <c r="N39" s="48" t="s">
        <v>516</v>
      </c>
      <c r="O39" s="48"/>
      <c r="P39" s="48"/>
      <c r="Q39" s="48" t="s">
        <v>454</v>
      </c>
      <c r="R39" s="48"/>
      <c r="S39" s="48"/>
      <c r="T39" s="48" t="s">
        <v>455</v>
      </c>
      <c r="U39" s="48"/>
      <c r="V39" s="48"/>
      <c r="W39" s="48" t="s">
        <v>456</v>
      </c>
      <c r="X39" s="48"/>
      <c r="Y39" s="48"/>
      <c r="Z39" s="48" t="s">
        <v>457</v>
      </c>
      <c r="AA39" s="48"/>
      <c r="AB39" s="48"/>
      <c r="AC39" s="48" t="s">
        <v>517</v>
      </c>
      <c r="AD39" s="48"/>
      <c r="AE39" s="48"/>
      <c r="AF39" s="48" t="s">
        <v>518</v>
      </c>
      <c r="AG39" s="48"/>
      <c r="AH39" s="48"/>
      <c r="AI39" s="48" t="s">
        <v>459</v>
      </c>
      <c r="AJ39" s="48"/>
      <c r="AK39" s="48"/>
      <c r="AL39" s="48" t="s">
        <v>458</v>
      </c>
      <c r="AM39" s="48"/>
      <c r="AN39" s="179"/>
    </row>
    <row r="40" spans="1:40" s="51" customFormat="1" ht="14.25" customHeight="1">
      <c r="A40" s="339" t="s">
        <v>926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197"/>
      <c r="AN40" s="197"/>
    </row>
    <row r="41" spans="1:40" s="100" customFormat="1" ht="30.75">
      <c r="A41" s="68">
        <v>25.26</v>
      </c>
      <c r="B41" s="187" t="s">
        <v>377</v>
      </c>
      <c r="C41" s="110" t="s">
        <v>16</v>
      </c>
      <c r="D41" s="10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285"/>
      <c r="AJ41" s="285"/>
      <c r="AK41" s="285"/>
      <c r="AL41" s="68"/>
      <c r="AM41" s="68"/>
      <c r="AN41" s="236"/>
    </row>
    <row r="42" spans="1:40" s="100" customFormat="1" ht="29.25" customHeight="1">
      <c r="A42" s="68">
        <v>26</v>
      </c>
      <c r="B42" s="187" t="s">
        <v>915</v>
      </c>
      <c r="C42" s="110" t="s">
        <v>16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285"/>
      <c r="AJ42" s="285"/>
      <c r="AK42" s="285"/>
      <c r="AL42" s="68"/>
      <c r="AM42" s="68"/>
      <c r="AN42" s="236"/>
    </row>
    <row r="43" spans="1:40" s="100" customFormat="1" ht="21" customHeight="1">
      <c r="A43" s="68">
        <v>27</v>
      </c>
      <c r="B43" s="36" t="s">
        <v>133</v>
      </c>
      <c r="C43" s="39">
        <v>62</v>
      </c>
      <c r="D43" s="39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285"/>
      <c r="AJ43" s="285"/>
      <c r="AK43" s="291"/>
      <c r="AL43" s="68"/>
      <c r="AM43" s="68"/>
      <c r="AN43" s="236"/>
    </row>
    <row r="44" spans="1:40" s="100" customFormat="1" ht="76.5" customHeight="1">
      <c r="A44" s="68">
        <v>28</v>
      </c>
      <c r="B44" s="187" t="s">
        <v>378</v>
      </c>
      <c r="C44" s="39" t="s">
        <v>135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85"/>
      <c r="AJ44" s="285"/>
      <c r="AK44" s="285"/>
      <c r="AL44" s="68"/>
      <c r="AM44" s="68"/>
      <c r="AN44" s="236"/>
    </row>
    <row r="45" spans="1:40" s="100" customFormat="1" ht="31.5">
      <c r="A45" s="68">
        <v>29</v>
      </c>
      <c r="B45" s="187" t="s">
        <v>136</v>
      </c>
      <c r="C45" s="39" t="s">
        <v>137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285"/>
      <c r="AJ45" s="285"/>
      <c r="AK45" s="285"/>
      <c r="AL45" s="68"/>
      <c r="AM45" s="68"/>
      <c r="AN45" s="236"/>
    </row>
    <row r="46" spans="1:40" s="100" customFormat="1" ht="47.25">
      <c r="A46" s="68">
        <v>30</v>
      </c>
      <c r="B46" s="187" t="s">
        <v>919</v>
      </c>
      <c r="C46" s="39" t="s">
        <v>414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285"/>
      <c r="AJ46" s="285"/>
      <c r="AK46" s="285"/>
      <c r="AL46" s="68"/>
      <c r="AM46" s="68"/>
      <c r="AN46" s="236"/>
    </row>
    <row r="47" spans="1:40" s="100" customFormat="1" ht="31.5">
      <c r="A47" s="68">
        <v>31</v>
      </c>
      <c r="B47" s="308" t="s">
        <v>126</v>
      </c>
      <c r="C47" s="39" t="s">
        <v>465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285"/>
      <c r="AJ47" s="285"/>
      <c r="AK47" s="285"/>
      <c r="AL47" s="68"/>
      <c r="AM47" s="68"/>
      <c r="AN47" s="236"/>
    </row>
    <row r="48" spans="1:40" s="100" customFormat="1" ht="15.75">
      <c r="A48" s="68">
        <v>32</v>
      </c>
      <c r="B48" s="36" t="s">
        <v>138</v>
      </c>
      <c r="C48" s="39">
        <v>62</v>
      </c>
      <c r="D48" s="109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285"/>
      <c r="AJ48" s="285"/>
      <c r="AK48" s="291"/>
      <c r="AL48" s="68"/>
      <c r="AM48" s="68"/>
      <c r="AN48" s="236"/>
    </row>
    <row r="49" spans="1:40" s="100" customFormat="1" ht="63">
      <c r="A49" s="68">
        <v>33</v>
      </c>
      <c r="B49" s="187" t="s">
        <v>311</v>
      </c>
      <c r="C49" s="39" t="s">
        <v>470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285"/>
      <c r="AJ49" s="285"/>
      <c r="AK49" s="285"/>
      <c r="AL49" s="68"/>
      <c r="AM49" s="68"/>
      <c r="AN49" s="236"/>
    </row>
    <row r="50" spans="1:40" s="100" customFormat="1" ht="31.5">
      <c r="A50" s="68">
        <v>34</v>
      </c>
      <c r="B50" s="191" t="s">
        <v>265</v>
      </c>
      <c r="C50" s="114" t="s">
        <v>414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285"/>
      <c r="AJ50" s="311"/>
      <c r="AK50" s="311"/>
      <c r="AL50" s="115"/>
      <c r="AM50" s="115"/>
      <c r="AN50" s="237"/>
    </row>
    <row r="51" spans="1:40" s="100" customFormat="1" ht="15.75" customHeight="1">
      <c r="A51" s="68">
        <v>35</v>
      </c>
      <c r="B51" s="36" t="s">
        <v>139</v>
      </c>
      <c r="C51" s="39">
        <v>62</v>
      </c>
      <c r="D51" s="109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285"/>
      <c r="AJ51" s="285"/>
      <c r="AK51" s="291"/>
      <c r="AL51" s="68"/>
      <c r="AM51" s="68"/>
      <c r="AN51" s="236"/>
    </row>
    <row r="52" spans="1:40" s="100" customFormat="1" ht="47.25">
      <c r="A52" s="68">
        <v>36</v>
      </c>
      <c r="B52" s="308" t="s">
        <v>432</v>
      </c>
      <c r="C52" s="39" t="s">
        <v>467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285"/>
      <c r="AJ52" s="285"/>
      <c r="AK52" s="285"/>
      <c r="AL52" s="68"/>
      <c r="AM52" s="68"/>
      <c r="AN52" s="236"/>
    </row>
    <row r="53" spans="1:40" s="51" customFormat="1" ht="15.75" customHeight="1">
      <c r="A53" s="340" t="s">
        <v>474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198"/>
      <c r="AN53" s="198"/>
    </row>
    <row r="54" spans="1:40" s="152" customFormat="1" ht="15.75" customHeight="1">
      <c r="A54" s="50">
        <v>37</v>
      </c>
      <c r="B54" s="301" t="s">
        <v>140</v>
      </c>
      <c r="C54" s="45">
        <v>16</v>
      </c>
      <c r="D54" s="45">
        <v>16</v>
      </c>
      <c r="E54" s="50"/>
      <c r="F54" s="50"/>
      <c r="G54" s="50"/>
      <c r="H54" s="307" t="s">
        <v>839</v>
      </c>
      <c r="I54" s="201">
        <v>16</v>
      </c>
      <c r="J54" s="202">
        <v>16</v>
      </c>
      <c r="K54" s="50"/>
      <c r="L54" s="50"/>
      <c r="M54" s="50"/>
      <c r="N54" s="50"/>
      <c r="O54" s="50"/>
      <c r="P54" s="50"/>
      <c r="Q54" s="307" t="s">
        <v>861</v>
      </c>
      <c r="R54" s="201">
        <v>16</v>
      </c>
      <c r="S54" s="50"/>
      <c r="T54" s="50"/>
      <c r="U54" s="50"/>
      <c r="V54" s="50"/>
      <c r="W54" s="50"/>
      <c r="X54" s="50"/>
      <c r="Y54" s="50"/>
      <c r="Z54" s="307" t="s">
        <v>862</v>
      </c>
      <c r="AA54" s="201">
        <v>16</v>
      </c>
      <c r="AB54" s="202">
        <v>16</v>
      </c>
      <c r="AC54" s="50"/>
      <c r="AD54" s="50"/>
      <c r="AE54" s="50"/>
      <c r="AF54" s="50"/>
      <c r="AG54" s="50"/>
      <c r="AH54" s="50"/>
      <c r="AI54" s="307" t="s">
        <v>863</v>
      </c>
      <c r="AJ54" s="201">
        <v>16</v>
      </c>
      <c r="AK54" s="50"/>
      <c r="AL54" s="50"/>
      <c r="AM54" s="50"/>
      <c r="AN54" s="195"/>
    </row>
    <row r="55" spans="1:40" s="152" customFormat="1" ht="15" customHeight="1">
      <c r="A55" s="50">
        <v>38</v>
      </c>
      <c r="B55" s="44" t="s">
        <v>141</v>
      </c>
      <c r="C55" s="45">
        <v>8</v>
      </c>
      <c r="D55" s="45">
        <v>8</v>
      </c>
      <c r="E55" s="50"/>
      <c r="F55" s="50"/>
      <c r="G55" s="50"/>
      <c r="H55" s="307" t="s">
        <v>839</v>
      </c>
      <c r="I55" s="201">
        <v>8</v>
      </c>
      <c r="J55" s="202">
        <v>8</v>
      </c>
      <c r="K55" s="50"/>
      <c r="L55" s="50"/>
      <c r="M55" s="50"/>
      <c r="N55" s="50"/>
      <c r="O55" s="50"/>
      <c r="P55" s="50"/>
      <c r="Q55" s="307" t="s">
        <v>861</v>
      </c>
      <c r="R55" s="201">
        <v>8</v>
      </c>
      <c r="S55" s="50"/>
      <c r="T55" s="50"/>
      <c r="U55" s="50"/>
      <c r="V55" s="50"/>
      <c r="W55" s="50"/>
      <c r="X55" s="50"/>
      <c r="Y55" s="50"/>
      <c r="Z55" s="307" t="s">
        <v>862</v>
      </c>
      <c r="AA55" s="201">
        <v>8</v>
      </c>
      <c r="AB55" s="202">
        <v>8</v>
      </c>
      <c r="AC55" s="50"/>
      <c r="AD55" s="50"/>
      <c r="AE55" s="50"/>
      <c r="AF55" s="50"/>
      <c r="AG55" s="50"/>
      <c r="AH55" s="50"/>
      <c r="AI55" s="307" t="s">
        <v>863</v>
      </c>
      <c r="AJ55" s="201">
        <v>8</v>
      </c>
      <c r="AK55" s="50"/>
      <c r="AL55" s="50"/>
      <c r="AM55" s="50"/>
      <c r="AN55" s="195"/>
    </row>
    <row r="56" spans="1:40" s="152" customFormat="1" ht="16.5" thickBot="1">
      <c r="A56" s="177">
        <v>39</v>
      </c>
      <c r="B56" s="57" t="s">
        <v>142</v>
      </c>
      <c r="C56" s="58">
        <v>8</v>
      </c>
      <c r="D56" s="58">
        <v>8</v>
      </c>
      <c r="E56" s="177"/>
      <c r="F56" s="177"/>
      <c r="G56" s="177"/>
      <c r="H56" s="312" t="s">
        <v>839</v>
      </c>
      <c r="I56" s="232">
        <v>8</v>
      </c>
      <c r="J56" s="233">
        <v>8</v>
      </c>
      <c r="K56" s="177"/>
      <c r="L56" s="177"/>
      <c r="M56" s="177"/>
      <c r="N56" s="177"/>
      <c r="O56" s="177"/>
      <c r="P56" s="177"/>
      <c r="Q56" s="312" t="s">
        <v>861</v>
      </c>
      <c r="R56" s="232">
        <v>8</v>
      </c>
      <c r="S56" s="177"/>
      <c r="T56" s="177"/>
      <c r="U56" s="177"/>
      <c r="V56" s="177"/>
      <c r="W56" s="177"/>
      <c r="X56" s="177"/>
      <c r="Y56" s="177"/>
      <c r="Z56" s="312" t="s">
        <v>862</v>
      </c>
      <c r="AA56" s="232">
        <v>8</v>
      </c>
      <c r="AB56" s="233">
        <v>8</v>
      </c>
      <c r="AC56" s="177"/>
      <c r="AD56" s="177"/>
      <c r="AE56" s="177"/>
      <c r="AF56" s="177"/>
      <c r="AG56" s="177"/>
      <c r="AH56" s="177"/>
      <c r="AI56" s="312" t="s">
        <v>863</v>
      </c>
      <c r="AJ56" s="232">
        <v>8</v>
      </c>
      <c r="AK56" s="177"/>
      <c r="AL56" s="177"/>
      <c r="AM56" s="177"/>
      <c r="AN56" s="238"/>
    </row>
    <row r="57" spans="1:40" s="152" customFormat="1" ht="42" customHeight="1">
      <c r="A57" s="50">
        <v>40</v>
      </c>
      <c r="B57" s="44" t="s">
        <v>143</v>
      </c>
      <c r="C57" s="45" t="s">
        <v>102</v>
      </c>
      <c r="D57" s="52" t="s">
        <v>103</v>
      </c>
      <c r="E57" s="307" t="s">
        <v>843</v>
      </c>
      <c r="F57" s="201">
        <v>10</v>
      </c>
      <c r="G57" s="202">
        <v>11</v>
      </c>
      <c r="H57" s="50"/>
      <c r="I57" s="50"/>
      <c r="J57" s="50"/>
      <c r="K57" s="50"/>
      <c r="L57" s="50"/>
      <c r="M57" s="50"/>
      <c r="N57" s="307" t="s">
        <v>927</v>
      </c>
      <c r="O57" s="201">
        <v>10</v>
      </c>
      <c r="P57" s="50"/>
      <c r="Q57" s="50"/>
      <c r="R57" s="50"/>
      <c r="S57" s="50"/>
      <c r="T57" s="50"/>
      <c r="U57" s="50"/>
      <c r="V57" s="50"/>
      <c r="W57" s="307" t="s">
        <v>928</v>
      </c>
      <c r="X57" s="201">
        <v>10</v>
      </c>
      <c r="Y57" s="202">
        <v>11</v>
      </c>
      <c r="Z57" s="50"/>
      <c r="AA57" s="50"/>
      <c r="AB57" s="50"/>
      <c r="AC57" s="50"/>
      <c r="AD57" s="50"/>
      <c r="AE57" s="50"/>
      <c r="AF57" s="50" t="s">
        <v>726</v>
      </c>
      <c r="AG57" s="201">
        <v>10</v>
      </c>
      <c r="AH57" s="50"/>
      <c r="AI57" s="50"/>
      <c r="AJ57" s="50"/>
      <c r="AK57" s="50"/>
      <c r="AL57" s="50"/>
      <c r="AM57" s="50"/>
      <c r="AN57" s="195"/>
    </row>
    <row r="58" spans="1:40" s="152" customFormat="1" ht="30" customHeight="1">
      <c r="A58" s="50">
        <v>41</v>
      </c>
      <c r="B58" s="187" t="s">
        <v>144</v>
      </c>
      <c r="C58" s="45" t="s">
        <v>461</v>
      </c>
      <c r="D58" s="54" t="s">
        <v>463</v>
      </c>
      <c r="E58" s="307" t="s">
        <v>844</v>
      </c>
      <c r="F58" s="201"/>
      <c r="G58" s="202">
        <v>1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307" t="s">
        <v>929</v>
      </c>
      <c r="X58" s="50"/>
      <c r="Y58" s="202">
        <v>1</v>
      </c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195"/>
    </row>
    <row r="59" spans="1:40" s="152" customFormat="1" ht="9" customHeight="1">
      <c r="A59" s="50"/>
      <c r="B59" s="274"/>
      <c r="C59" s="45"/>
      <c r="D59" s="54"/>
      <c r="E59" s="50"/>
      <c r="F59" s="201"/>
      <c r="G59" s="202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202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195"/>
    </row>
    <row r="60" spans="1:40" s="153" customFormat="1" ht="14.25" customHeight="1">
      <c r="A60" s="68"/>
      <c r="B60" s="37" t="s">
        <v>451</v>
      </c>
      <c r="C60" s="38" t="s">
        <v>226</v>
      </c>
      <c r="D60" s="38" t="s">
        <v>227</v>
      </c>
      <c r="E60" s="37" t="s">
        <v>515</v>
      </c>
      <c r="F60" s="37"/>
      <c r="G60" s="37"/>
      <c r="H60" s="37" t="s">
        <v>460</v>
      </c>
      <c r="I60" s="37"/>
      <c r="J60" s="37"/>
      <c r="K60" s="37" t="s">
        <v>453</v>
      </c>
      <c r="L60" s="37"/>
      <c r="M60" s="37"/>
      <c r="N60" s="37" t="s">
        <v>516</v>
      </c>
      <c r="O60" s="37"/>
      <c r="P60" s="37"/>
      <c r="Q60" s="37" t="s">
        <v>454</v>
      </c>
      <c r="R60" s="37"/>
      <c r="S60" s="37"/>
      <c r="T60" s="37" t="s">
        <v>455</v>
      </c>
      <c r="U60" s="37"/>
      <c r="V60" s="37"/>
      <c r="W60" s="37" t="s">
        <v>456</v>
      </c>
      <c r="X60" s="37"/>
      <c r="Y60" s="37"/>
      <c r="Z60" s="37" t="s">
        <v>457</v>
      </c>
      <c r="AA60" s="37"/>
      <c r="AB60" s="37"/>
      <c r="AC60" s="37" t="s">
        <v>517</v>
      </c>
      <c r="AD60" s="37"/>
      <c r="AE60" s="37"/>
      <c r="AF60" s="37" t="s">
        <v>518</v>
      </c>
      <c r="AG60" s="37"/>
      <c r="AH60" s="37"/>
      <c r="AI60" s="37" t="s">
        <v>459</v>
      </c>
      <c r="AJ60" s="37"/>
      <c r="AK60" s="37"/>
      <c r="AL60" s="37" t="s">
        <v>458</v>
      </c>
      <c r="AM60" s="37"/>
      <c r="AN60" s="239"/>
    </row>
    <row r="61" spans="1:40" s="152" customFormat="1" ht="15.75">
      <c r="A61" s="50">
        <v>42</v>
      </c>
      <c r="B61" s="301" t="s">
        <v>145</v>
      </c>
      <c r="C61" s="45">
        <v>12</v>
      </c>
      <c r="D61" s="45">
        <v>12</v>
      </c>
      <c r="E61" s="307" t="s">
        <v>843</v>
      </c>
      <c r="F61" s="201">
        <v>12</v>
      </c>
      <c r="G61" s="202">
        <v>12</v>
      </c>
      <c r="H61" s="50"/>
      <c r="I61" s="50"/>
      <c r="J61" s="50"/>
      <c r="K61" s="50"/>
      <c r="L61" s="50"/>
      <c r="M61" s="50"/>
      <c r="N61" s="307" t="s">
        <v>927</v>
      </c>
      <c r="O61" s="201">
        <v>12</v>
      </c>
      <c r="P61" s="50"/>
      <c r="Q61" s="50"/>
      <c r="R61" s="50"/>
      <c r="S61" s="50"/>
      <c r="T61" s="50"/>
      <c r="U61" s="50"/>
      <c r="V61" s="50"/>
      <c r="W61" s="307" t="s">
        <v>928</v>
      </c>
      <c r="X61" s="201">
        <v>12</v>
      </c>
      <c r="Y61" s="202">
        <v>12</v>
      </c>
      <c r="Z61" s="50"/>
      <c r="AA61" s="50"/>
      <c r="AB61" s="50"/>
      <c r="AC61" s="50"/>
      <c r="AD61" s="50"/>
      <c r="AE61" s="50"/>
      <c r="AF61" s="50" t="s">
        <v>726</v>
      </c>
      <c r="AG61" s="201">
        <v>12</v>
      </c>
      <c r="AH61" s="50"/>
      <c r="AI61" s="50"/>
      <c r="AJ61" s="50"/>
      <c r="AK61" s="50"/>
      <c r="AL61" s="50"/>
      <c r="AM61" s="50"/>
      <c r="AN61" s="195"/>
    </row>
    <row r="62" spans="1:40" s="152" customFormat="1" ht="47.25" customHeight="1">
      <c r="A62" s="50">
        <v>43</v>
      </c>
      <c r="B62" s="187" t="s">
        <v>386</v>
      </c>
      <c r="C62" s="45" t="s">
        <v>104</v>
      </c>
      <c r="D62" s="45"/>
      <c r="E62" s="307" t="s">
        <v>844</v>
      </c>
      <c r="F62" s="50"/>
      <c r="G62" s="202">
        <v>1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307" t="s">
        <v>929</v>
      </c>
      <c r="X62" s="50"/>
      <c r="Y62" s="202">
        <v>1</v>
      </c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195"/>
    </row>
    <row r="63" spans="1:40" s="152" customFormat="1" ht="31.5" customHeight="1">
      <c r="A63" s="50">
        <v>44</v>
      </c>
      <c r="B63" s="187" t="s">
        <v>387</v>
      </c>
      <c r="C63" s="45" t="s">
        <v>105</v>
      </c>
      <c r="D63" s="45"/>
      <c r="E63" s="307" t="s">
        <v>844</v>
      </c>
      <c r="F63" s="50"/>
      <c r="G63" s="202">
        <v>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307" t="s">
        <v>929</v>
      </c>
      <c r="X63" s="50"/>
      <c r="Y63" s="202">
        <v>1</v>
      </c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195"/>
    </row>
    <row r="64" spans="1:40" s="152" customFormat="1" ht="15.75">
      <c r="A64" s="50">
        <v>45</v>
      </c>
      <c r="B64" s="44" t="s">
        <v>146</v>
      </c>
      <c r="C64" s="45">
        <v>16</v>
      </c>
      <c r="D64" s="45">
        <v>16</v>
      </c>
      <c r="E64" s="307" t="s">
        <v>843</v>
      </c>
      <c r="F64" s="201">
        <v>16</v>
      </c>
      <c r="G64" s="202">
        <v>16</v>
      </c>
      <c r="H64" s="50"/>
      <c r="I64" s="50"/>
      <c r="J64" s="50"/>
      <c r="K64" s="50"/>
      <c r="L64" s="50"/>
      <c r="M64" s="50"/>
      <c r="N64" s="307" t="s">
        <v>927</v>
      </c>
      <c r="O64" s="201">
        <v>16</v>
      </c>
      <c r="P64" s="50"/>
      <c r="Q64" s="50"/>
      <c r="R64" s="50"/>
      <c r="S64" s="50"/>
      <c r="T64" s="50"/>
      <c r="U64" s="50"/>
      <c r="V64" s="50"/>
      <c r="W64" s="307" t="s">
        <v>928</v>
      </c>
      <c r="X64" s="201">
        <v>16</v>
      </c>
      <c r="Y64" s="202">
        <v>16</v>
      </c>
      <c r="Z64" s="50"/>
      <c r="AA64" s="50"/>
      <c r="AB64" s="50"/>
      <c r="AC64" s="50"/>
      <c r="AD64" s="50"/>
      <c r="AE64" s="50"/>
      <c r="AF64" s="307" t="s">
        <v>726</v>
      </c>
      <c r="AG64" s="201">
        <v>16</v>
      </c>
      <c r="AH64" s="50"/>
      <c r="AI64" s="50"/>
      <c r="AJ64" s="50"/>
      <c r="AK64" s="50"/>
      <c r="AL64" s="50"/>
      <c r="AM64" s="50"/>
      <c r="AN64" s="195"/>
    </row>
    <row r="65" spans="1:40" s="152" customFormat="1" ht="15.75">
      <c r="A65" s="50">
        <v>46</v>
      </c>
      <c r="B65" s="44" t="s">
        <v>147</v>
      </c>
      <c r="C65" s="45">
        <v>16</v>
      </c>
      <c r="D65" s="45">
        <v>16</v>
      </c>
      <c r="E65" s="307" t="s">
        <v>843</v>
      </c>
      <c r="F65" s="201">
        <v>16</v>
      </c>
      <c r="G65" s="202">
        <v>16</v>
      </c>
      <c r="H65" s="50"/>
      <c r="I65" s="50"/>
      <c r="J65" s="50"/>
      <c r="K65" s="50"/>
      <c r="L65" s="50"/>
      <c r="M65" s="50"/>
      <c r="N65" s="307" t="s">
        <v>927</v>
      </c>
      <c r="O65" s="201">
        <v>16</v>
      </c>
      <c r="P65" s="50"/>
      <c r="Q65" s="50"/>
      <c r="R65" s="50"/>
      <c r="S65" s="50"/>
      <c r="T65" s="50"/>
      <c r="U65" s="50"/>
      <c r="V65" s="50"/>
      <c r="W65" s="307" t="s">
        <v>928</v>
      </c>
      <c r="X65" s="201">
        <v>16</v>
      </c>
      <c r="Y65" s="202">
        <v>16</v>
      </c>
      <c r="Z65" s="50"/>
      <c r="AA65" s="50"/>
      <c r="AB65" s="50"/>
      <c r="AC65" s="50"/>
      <c r="AD65" s="50"/>
      <c r="AE65" s="50"/>
      <c r="AF65" s="307" t="s">
        <v>726</v>
      </c>
      <c r="AG65" s="201">
        <v>16</v>
      </c>
      <c r="AH65" s="50"/>
      <c r="AI65" s="50"/>
      <c r="AJ65" s="50"/>
      <c r="AK65" s="50"/>
      <c r="AL65" s="50"/>
      <c r="AM65" s="50"/>
      <c r="AN65" s="195"/>
    </row>
    <row r="66" spans="1:40" s="152" customFormat="1" ht="15.75">
      <c r="A66" s="50">
        <v>47</v>
      </c>
      <c r="B66" s="44" t="s">
        <v>148</v>
      </c>
      <c r="C66" s="45">
        <v>12</v>
      </c>
      <c r="D66" s="45">
        <v>12</v>
      </c>
      <c r="E66" s="307" t="s">
        <v>843</v>
      </c>
      <c r="F66" s="201">
        <v>12</v>
      </c>
      <c r="G66" s="202">
        <v>12</v>
      </c>
      <c r="H66" s="50"/>
      <c r="I66" s="50"/>
      <c r="J66" s="50"/>
      <c r="K66" s="50"/>
      <c r="L66" s="50"/>
      <c r="M66" s="50"/>
      <c r="N66" s="307" t="s">
        <v>927</v>
      </c>
      <c r="O66" s="201">
        <v>12</v>
      </c>
      <c r="P66" s="50"/>
      <c r="Q66" s="50"/>
      <c r="R66" s="50"/>
      <c r="S66" s="50"/>
      <c r="T66" s="50"/>
      <c r="U66" s="50"/>
      <c r="V66" s="50"/>
      <c r="W66" s="307" t="s">
        <v>928</v>
      </c>
      <c r="X66" s="201">
        <v>12</v>
      </c>
      <c r="Y66" s="202">
        <v>12</v>
      </c>
      <c r="Z66" s="50"/>
      <c r="AA66" s="50"/>
      <c r="AB66" s="50"/>
      <c r="AC66" s="50"/>
      <c r="AD66" s="50"/>
      <c r="AE66" s="50"/>
      <c r="AF66" s="307" t="s">
        <v>726</v>
      </c>
      <c r="AG66" s="201">
        <v>12</v>
      </c>
      <c r="AH66" s="50"/>
      <c r="AI66" s="50"/>
      <c r="AJ66" s="50"/>
      <c r="AK66" s="50"/>
      <c r="AL66" s="50"/>
      <c r="AM66" s="50"/>
      <c r="AN66" s="195"/>
    </row>
    <row r="67" spans="1:40" s="152" customFormat="1" ht="15.75">
      <c r="A67" s="50">
        <v>48</v>
      </c>
      <c r="B67" s="44" t="s">
        <v>149</v>
      </c>
      <c r="C67" s="45">
        <v>12</v>
      </c>
      <c r="D67" s="45">
        <v>12</v>
      </c>
      <c r="E67" s="307" t="s">
        <v>843</v>
      </c>
      <c r="F67" s="201">
        <v>12</v>
      </c>
      <c r="G67" s="202">
        <v>12</v>
      </c>
      <c r="H67" s="50"/>
      <c r="I67" s="50"/>
      <c r="J67" s="50"/>
      <c r="K67" s="50"/>
      <c r="L67" s="50"/>
      <c r="M67" s="50"/>
      <c r="N67" s="307" t="s">
        <v>927</v>
      </c>
      <c r="O67" s="201">
        <v>12</v>
      </c>
      <c r="P67" s="50"/>
      <c r="Q67" s="50"/>
      <c r="R67" s="50"/>
      <c r="S67" s="50"/>
      <c r="T67" s="50"/>
      <c r="U67" s="50"/>
      <c r="V67" s="50"/>
      <c r="W67" s="307" t="s">
        <v>928</v>
      </c>
      <c r="X67" s="201">
        <v>12</v>
      </c>
      <c r="Y67" s="202">
        <v>12</v>
      </c>
      <c r="Z67" s="50"/>
      <c r="AA67" s="50"/>
      <c r="AB67" s="50"/>
      <c r="AC67" s="50"/>
      <c r="AD67" s="50"/>
      <c r="AE67" s="50"/>
      <c r="AF67" s="307" t="s">
        <v>726</v>
      </c>
      <c r="AG67" s="201">
        <v>12</v>
      </c>
      <c r="AH67" s="50"/>
      <c r="AI67" s="50"/>
      <c r="AJ67" s="50"/>
      <c r="AK67" s="50"/>
      <c r="AL67" s="50"/>
      <c r="AM67" s="50"/>
      <c r="AN67" s="195"/>
    </row>
    <row r="68" spans="1:40" s="152" customFormat="1" ht="15.75">
      <c r="A68" s="50">
        <v>49</v>
      </c>
      <c r="B68" s="164" t="s">
        <v>150</v>
      </c>
      <c r="C68" s="165">
        <v>16</v>
      </c>
      <c r="D68" s="165">
        <v>16</v>
      </c>
      <c r="E68" s="313" t="s">
        <v>843</v>
      </c>
      <c r="F68" s="228">
        <v>16</v>
      </c>
      <c r="G68" s="229">
        <v>16</v>
      </c>
      <c r="H68" s="166"/>
      <c r="I68" s="166"/>
      <c r="J68" s="166"/>
      <c r="K68" s="166"/>
      <c r="L68" s="166"/>
      <c r="M68" s="166"/>
      <c r="N68" s="307" t="s">
        <v>927</v>
      </c>
      <c r="O68" s="228">
        <v>16</v>
      </c>
      <c r="P68" s="166"/>
      <c r="Q68" s="166"/>
      <c r="R68" s="166"/>
      <c r="S68" s="166"/>
      <c r="T68" s="166"/>
      <c r="U68" s="166"/>
      <c r="V68" s="166"/>
      <c r="W68" s="307" t="s">
        <v>928</v>
      </c>
      <c r="X68" s="228">
        <v>16</v>
      </c>
      <c r="Y68" s="229">
        <v>16</v>
      </c>
      <c r="Z68" s="166"/>
      <c r="AA68" s="166"/>
      <c r="AB68" s="166"/>
      <c r="AC68" s="166"/>
      <c r="AD68" s="166"/>
      <c r="AE68" s="166"/>
      <c r="AF68" s="307" t="s">
        <v>726</v>
      </c>
      <c r="AG68" s="228">
        <v>16</v>
      </c>
      <c r="AH68" s="166"/>
      <c r="AI68" s="166"/>
      <c r="AJ68" s="166"/>
      <c r="AK68" s="166"/>
      <c r="AL68" s="166"/>
      <c r="AM68" s="166"/>
      <c r="AN68" s="240"/>
    </row>
    <row r="69" spans="1:40" s="152" customFormat="1" ht="15" customHeight="1">
      <c r="A69" s="50">
        <v>50</v>
      </c>
      <c r="B69" s="44" t="s">
        <v>247</v>
      </c>
      <c r="C69" s="45">
        <v>8</v>
      </c>
      <c r="D69" s="45">
        <v>8</v>
      </c>
      <c r="E69" s="307" t="s">
        <v>930</v>
      </c>
      <c r="F69" s="201">
        <v>8</v>
      </c>
      <c r="G69" s="50"/>
      <c r="H69" s="50"/>
      <c r="I69" s="50"/>
      <c r="J69" s="50"/>
      <c r="K69" s="50"/>
      <c r="L69" s="50"/>
      <c r="M69" s="50"/>
      <c r="N69" s="307" t="s">
        <v>931</v>
      </c>
      <c r="O69" s="201">
        <v>8</v>
      </c>
      <c r="P69" s="202">
        <v>8</v>
      </c>
      <c r="Q69" s="50"/>
      <c r="R69" s="50"/>
      <c r="S69" s="50"/>
      <c r="T69" s="50"/>
      <c r="U69" s="50"/>
      <c r="V69" s="50"/>
      <c r="W69" s="307" t="s">
        <v>932</v>
      </c>
      <c r="X69" s="201">
        <v>8</v>
      </c>
      <c r="Y69" s="50"/>
      <c r="Z69" s="50"/>
      <c r="AA69" s="50"/>
      <c r="AB69" s="50"/>
      <c r="AC69" s="50"/>
      <c r="AD69" s="50"/>
      <c r="AE69" s="50"/>
      <c r="AF69" s="307" t="s">
        <v>933</v>
      </c>
      <c r="AG69" s="201">
        <v>8</v>
      </c>
      <c r="AH69" s="202">
        <v>8</v>
      </c>
      <c r="AI69" s="50"/>
      <c r="AJ69" s="50"/>
      <c r="AK69" s="50"/>
      <c r="AL69" s="50"/>
      <c r="AM69" s="50"/>
      <c r="AN69" s="195"/>
    </row>
    <row r="70" spans="1:40" s="152" customFormat="1" ht="15" customHeight="1">
      <c r="A70" s="50">
        <v>51</v>
      </c>
      <c r="B70" s="44" t="s">
        <v>774</v>
      </c>
      <c r="C70" s="45">
        <v>9</v>
      </c>
      <c r="D70" s="45">
        <v>9</v>
      </c>
      <c r="E70" s="307" t="s">
        <v>843</v>
      </c>
      <c r="F70" s="201">
        <v>9</v>
      </c>
      <c r="G70" s="202">
        <v>9</v>
      </c>
      <c r="H70" s="50"/>
      <c r="I70" s="50"/>
      <c r="J70" s="50"/>
      <c r="K70" s="50"/>
      <c r="L70" s="50"/>
      <c r="M70" s="50"/>
      <c r="N70" s="307" t="s">
        <v>927</v>
      </c>
      <c r="O70" s="201">
        <v>9</v>
      </c>
      <c r="P70" s="68"/>
      <c r="Q70" s="50"/>
      <c r="R70" s="50"/>
      <c r="S70" s="50"/>
      <c r="T70" s="50"/>
      <c r="U70" s="50"/>
      <c r="V70" s="50"/>
      <c r="W70" s="307" t="s">
        <v>928</v>
      </c>
      <c r="X70" s="201">
        <v>9</v>
      </c>
      <c r="Y70" s="202">
        <v>9</v>
      </c>
      <c r="Z70" s="50"/>
      <c r="AA70" s="50"/>
      <c r="AB70" s="50"/>
      <c r="AC70" s="50"/>
      <c r="AD70" s="50"/>
      <c r="AE70" s="50"/>
      <c r="AF70" s="307" t="s">
        <v>726</v>
      </c>
      <c r="AG70" s="201">
        <v>9</v>
      </c>
      <c r="AH70" s="68"/>
      <c r="AI70" s="50"/>
      <c r="AJ70" s="50"/>
      <c r="AK70" s="50"/>
      <c r="AL70" s="50"/>
      <c r="AM70" s="50"/>
      <c r="AN70" s="50"/>
    </row>
    <row r="71" spans="1:40" s="51" customFormat="1" ht="15.75" customHeight="1">
      <c r="A71" s="336" t="s">
        <v>44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8"/>
      <c r="AM71" s="198"/>
      <c r="AN71" s="198"/>
    </row>
    <row r="72" spans="1:40" s="152" customFormat="1" ht="15.75">
      <c r="A72" s="50">
        <v>51</v>
      </c>
      <c r="B72" s="44" t="s">
        <v>153</v>
      </c>
      <c r="C72" s="52">
        <v>58</v>
      </c>
      <c r="D72" s="46"/>
      <c r="E72" s="50"/>
      <c r="F72" s="50"/>
      <c r="G72" s="50"/>
      <c r="H72" s="50"/>
      <c r="I72" s="50"/>
      <c r="J72" s="50"/>
      <c r="K72" s="50"/>
      <c r="L72" s="50"/>
      <c r="M72" s="50"/>
      <c r="N72" s="307" t="s">
        <v>934</v>
      </c>
      <c r="O72" s="50"/>
      <c r="P72" s="202">
        <v>58</v>
      </c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307" t="s">
        <v>731</v>
      </c>
      <c r="AG72" s="50"/>
      <c r="AH72" s="202">
        <v>58</v>
      </c>
      <c r="AI72" s="50"/>
      <c r="AJ72" s="50"/>
      <c r="AK72" s="50"/>
      <c r="AL72" s="50"/>
      <c r="AM72" s="50"/>
      <c r="AN72" s="195"/>
    </row>
    <row r="73" spans="1:40" s="152" customFormat="1" ht="15.75">
      <c r="A73" s="50">
        <v>52</v>
      </c>
      <c r="B73" s="44" t="s">
        <v>154</v>
      </c>
      <c r="C73" s="52">
        <v>38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307" t="s">
        <v>934</v>
      </c>
      <c r="O73" s="50"/>
      <c r="P73" s="202">
        <v>38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07" t="s">
        <v>731</v>
      </c>
      <c r="AG73" s="50"/>
      <c r="AH73" s="202">
        <v>38</v>
      </c>
      <c r="AI73" s="50"/>
      <c r="AJ73" s="50"/>
      <c r="AK73" s="50"/>
      <c r="AL73" s="50"/>
      <c r="AM73" s="50"/>
      <c r="AN73" s="195"/>
    </row>
    <row r="74" spans="1:40" s="152" customFormat="1" ht="15.75">
      <c r="A74" s="50">
        <v>53</v>
      </c>
      <c r="B74" s="44" t="s">
        <v>155</v>
      </c>
      <c r="C74" s="52">
        <v>56</v>
      </c>
      <c r="D74" s="46"/>
      <c r="E74" s="50"/>
      <c r="F74" s="50"/>
      <c r="G74" s="50"/>
      <c r="H74" s="50"/>
      <c r="I74" s="50"/>
      <c r="J74" s="50"/>
      <c r="K74" s="307" t="s">
        <v>935</v>
      </c>
      <c r="L74" s="50"/>
      <c r="M74" s="202">
        <v>56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307" t="s">
        <v>936</v>
      </c>
      <c r="AD74" s="50"/>
      <c r="AE74" s="202">
        <v>56</v>
      </c>
      <c r="AF74" s="50"/>
      <c r="AG74" s="50"/>
      <c r="AH74" s="50"/>
      <c r="AI74" s="50"/>
      <c r="AJ74" s="50"/>
      <c r="AK74" s="50"/>
      <c r="AL74" s="50"/>
      <c r="AM74" s="50"/>
      <c r="AN74" s="195"/>
    </row>
    <row r="75" spans="1:40" s="152" customFormat="1" ht="17.25" customHeight="1">
      <c r="A75" s="50">
        <v>54</v>
      </c>
      <c r="B75" s="44" t="s">
        <v>156</v>
      </c>
      <c r="C75" s="52">
        <v>72</v>
      </c>
      <c r="D75" s="46"/>
      <c r="E75" s="50"/>
      <c r="F75" s="50"/>
      <c r="G75" s="50"/>
      <c r="H75" s="50"/>
      <c r="I75" s="50"/>
      <c r="J75" s="50"/>
      <c r="K75" s="307" t="s">
        <v>935</v>
      </c>
      <c r="L75" s="50"/>
      <c r="M75" s="202">
        <v>72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307" t="s">
        <v>936</v>
      </c>
      <c r="AD75" s="50"/>
      <c r="AE75" s="202">
        <v>72</v>
      </c>
      <c r="AF75" s="50"/>
      <c r="AG75" s="50"/>
      <c r="AH75" s="50"/>
      <c r="AI75" s="50"/>
      <c r="AJ75" s="50"/>
      <c r="AK75" s="50"/>
      <c r="AL75" s="50"/>
      <c r="AM75" s="50"/>
      <c r="AN75" s="195"/>
    </row>
    <row r="76" spans="1:40" s="152" customFormat="1" ht="15.75">
      <c r="A76" s="166">
        <v>55</v>
      </c>
      <c r="B76" s="164" t="s">
        <v>157</v>
      </c>
      <c r="C76" s="167">
        <v>40</v>
      </c>
      <c r="D76" s="168"/>
      <c r="E76" s="166"/>
      <c r="F76" s="166"/>
      <c r="G76" s="166"/>
      <c r="H76" s="166"/>
      <c r="I76" s="166"/>
      <c r="J76" s="166"/>
      <c r="K76" s="166"/>
      <c r="L76" s="166"/>
      <c r="M76" s="166"/>
      <c r="N76" s="313" t="s">
        <v>934</v>
      </c>
      <c r="O76" s="166"/>
      <c r="P76" s="229">
        <v>40</v>
      </c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313" t="s">
        <v>731</v>
      </c>
      <c r="AG76" s="166"/>
      <c r="AH76" s="229">
        <v>40</v>
      </c>
      <c r="AI76" s="166"/>
      <c r="AJ76" s="166"/>
      <c r="AK76" s="166"/>
      <c r="AL76" s="166"/>
      <c r="AM76" s="166"/>
      <c r="AN76" s="240"/>
    </row>
    <row r="77" spans="1:40" s="51" customFormat="1" ht="15.75" customHeight="1" thickBot="1">
      <c r="A77" s="341" t="s">
        <v>44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3"/>
      <c r="AM77" s="198"/>
      <c r="AN77" s="198"/>
    </row>
    <row r="78" spans="1:40" s="152" customFormat="1" ht="15.75">
      <c r="A78" s="111">
        <v>56</v>
      </c>
      <c r="B78" s="55" t="s">
        <v>158</v>
      </c>
      <c r="C78" s="59">
        <v>58</v>
      </c>
      <c r="D78" s="60"/>
      <c r="E78" s="111"/>
      <c r="F78" s="111"/>
      <c r="G78" s="111"/>
      <c r="H78" s="111"/>
      <c r="I78" s="111"/>
      <c r="J78" s="111"/>
      <c r="K78" s="111"/>
      <c r="L78" s="111"/>
      <c r="M78" s="111"/>
      <c r="N78" s="314" t="s">
        <v>937</v>
      </c>
      <c r="O78" s="111"/>
      <c r="P78" s="215">
        <v>58</v>
      </c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 t="s">
        <v>354</v>
      </c>
      <c r="AG78" s="111"/>
      <c r="AH78" s="215">
        <v>58</v>
      </c>
      <c r="AI78" s="111"/>
      <c r="AJ78" s="111"/>
      <c r="AK78" s="111"/>
      <c r="AL78" s="111"/>
      <c r="AM78" s="111"/>
      <c r="AN78" s="194"/>
    </row>
    <row r="79" spans="1:40" s="152" customFormat="1" ht="15.75">
      <c r="A79" s="50">
        <v>57</v>
      </c>
      <c r="B79" s="44" t="s">
        <v>159</v>
      </c>
      <c r="C79" s="52">
        <v>38</v>
      </c>
      <c r="D79" s="46"/>
      <c r="E79" s="50"/>
      <c r="F79" s="50"/>
      <c r="G79" s="50"/>
      <c r="H79" s="50"/>
      <c r="I79" s="50"/>
      <c r="J79" s="50"/>
      <c r="K79" s="50"/>
      <c r="L79" s="50"/>
      <c r="M79" s="50"/>
      <c r="N79" s="307" t="s">
        <v>937</v>
      </c>
      <c r="O79" s="50"/>
      <c r="P79" s="202">
        <v>38</v>
      </c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 t="s">
        <v>354</v>
      </c>
      <c r="AG79" s="50"/>
      <c r="AH79" s="202">
        <v>38</v>
      </c>
      <c r="AI79" s="50"/>
      <c r="AJ79" s="50"/>
      <c r="AK79" s="50"/>
      <c r="AL79" s="50"/>
      <c r="AM79" s="50"/>
      <c r="AN79" s="195"/>
    </row>
    <row r="80" spans="1:40" s="152" customFormat="1" ht="15.75">
      <c r="A80" s="50">
        <v>58</v>
      </c>
      <c r="B80" s="44" t="s">
        <v>160</v>
      </c>
      <c r="C80" s="52">
        <v>56</v>
      </c>
      <c r="D80" s="46"/>
      <c r="E80" s="50"/>
      <c r="F80" s="50"/>
      <c r="G80" s="50"/>
      <c r="H80" s="50"/>
      <c r="I80" s="50"/>
      <c r="J80" s="50"/>
      <c r="K80" s="50"/>
      <c r="L80" s="50"/>
      <c r="M80" s="50"/>
      <c r="N80" s="307" t="s">
        <v>937</v>
      </c>
      <c r="O80" s="50"/>
      <c r="P80" s="202">
        <v>56</v>
      </c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 t="s">
        <v>354</v>
      </c>
      <c r="AG80" s="50"/>
      <c r="AH80" s="202">
        <v>56</v>
      </c>
      <c r="AI80" s="50"/>
      <c r="AJ80" s="50"/>
      <c r="AK80" s="50"/>
      <c r="AL80" s="50"/>
      <c r="AM80" s="50"/>
      <c r="AN80" s="195"/>
    </row>
    <row r="81" spans="1:40" s="152" customFormat="1" ht="15.75">
      <c r="A81" s="50">
        <v>59</v>
      </c>
      <c r="B81" s="44" t="s">
        <v>161</v>
      </c>
      <c r="C81" s="52">
        <v>72</v>
      </c>
      <c r="D81" s="46"/>
      <c r="E81" s="50"/>
      <c r="F81" s="50"/>
      <c r="G81" s="50"/>
      <c r="H81" s="50"/>
      <c r="I81" s="50"/>
      <c r="J81" s="50"/>
      <c r="K81" s="50"/>
      <c r="L81" s="50"/>
      <c r="M81" s="50"/>
      <c r="N81" s="307" t="s">
        <v>937</v>
      </c>
      <c r="O81" s="50"/>
      <c r="P81" s="202">
        <v>72</v>
      </c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 t="s">
        <v>354</v>
      </c>
      <c r="AG81" s="50"/>
      <c r="AH81" s="202">
        <v>72</v>
      </c>
      <c r="AI81" s="50"/>
      <c r="AJ81" s="50"/>
      <c r="AK81" s="50"/>
      <c r="AL81" s="50"/>
      <c r="AM81" s="50"/>
      <c r="AN81" s="195"/>
    </row>
    <row r="82" spans="1:40" s="152" customFormat="1" ht="15.75">
      <c r="A82" s="50">
        <v>60</v>
      </c>
      <c r="B82" s="44" t="s">
        <v>162</v>
      </c>
      <c r="C82" s="52">
        <v>84</v>
      </c>
      <c r="D82" s="46"/>
      <c r="E82" s="50"/>
      <c r="F82" s="50"/>
      <c r="G82" s="50"/>
      <c r="H82" s="50"/>
      <c r="I82" s="50"/>
      <c r="J82" s="50"/>
      <c r="K82" s="50"/>
      <c r="L82" s="50"/>
      <c r="M82" s="50"/>
      <c r="N82" s="307" t="s">
        <v>396</v>
      </c>
      <c r="O82" s="50"/>
      <c r="P82" s="202">
        <v>84</v>
      </c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307" t="s">
        <v>354</v>
      </c>
      <c r="AG82" s="50"/>
      <c r="AH82" s="202">
        <v>84</v>
      </c>
      <c r="AI82" s="50"/>
      <c r="AJ82" s="50"/>
      <c r="AK82" s="50"/>
      <c r="AL82" s="50"/>
      <c r="AM82" s="50"/>
      <c r="AN82" s="195"/>
    </row>
    <row r="83" spans="1:40" s="152" customFormat="1" ht="15.75">
      <c r="A83" s="50">
        <v>61</v>
      </c>
      <c r="B83" s="44" t="s">
        <v>163</v>
      </c>
      <c r="C83" s="52">
        <v>19</v>
      </c>
      <c r="D83" s="46"/>
      <c r="E83" s="50"/>
      <c r="F83" s="50"/>
      <c r="G83" s="50"/>
      <c r="H83" s="50"/>
      <c r="I83" s="50"/>
      <c r="J83" s="50"/>
      <c r="K83" s="50"/>
      <c r="L83" s="50"/>
      <c r="M83" s="50"/>
      <c r="N83" s="307" t="s">
        <v>396</v>
      </c>
      <c r="O83" s="50"/>
      <c r="P83" s="202">
        <v>19</v>
      </c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307" t="s">
        <v>354</v>
      </c>
      <c r="AG83" s="50"/>
      <c r="AH83" s="202">
        <v>19</v>
      </c>
      <c r="AI83" s="50"/>
      <c r="AJ83" s="50"/>
      <c r="AK83" s="50"/>
      <c r="AL83" s="50"/>
      <c r="AM83" s="50"/>
      <c r="AN83" s="195"/>
    </row>
    <row r="84" spans="1:40" s="152" customFormat="1" ht="15.75">
      <c r="A84" s="50">
        <v>62</v>
      </c>
      <c r="B84" s="44" t="s">
        <v>164</v>
      </c>
      <c r="C84" s="52">
        <v>59</v>
      </c>
      <c r="D84" s="46"/>
      <c r="E84" s="50"/>
      <c r="F84" s="50"/>
      <c r="G84" s="50"/>
      <c r="H84" s="50"/>
      <c r="I84" s="50"/>
      <c r="J84" s="50"/>
      <c r="K84" s="50"/>
      <c r="L84" s="50"/>
      <c r="M84" s="50"/>
      <c r="N84" s="307" t="s">
        <v>396</v>
      </c>
      <c r="O84" s="50"/>
      <c r="P84" s="202">
        <v>59</v>
      </c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07" t="s">
        <v>354</v>
      </c>
      <c r="AG84" s="50"/>
      <c r="AH84" s="202">
        <v>59</v>
      </c>
      <c r="AI84" s="50"/>
      <c r="AJ84" s="50"/>
      <c r="AK84" s="50"/>
      <c r="AL84" s="50"/>
      <c r="AM84" s="50"/>
      <c r="AN84" s="195"/>
    </row>
    <row r="85" spans="1:40" s="152" customFormat="1" ht="15.75">
      <c r="A85" s="50">
        <v>63</v>
      </c>
      <c r="B85" s="44" t="s">
        <v>165</v>
      </c>
      <c r="C85" s="52">
        <v>60</v>
      </c>
      <c r="D85" s="46"/>
      <c r="E85" s="50"/>
      <c r="F85" s="50"/>
      <c r="G85" s="50"/>
      <c r="H85" s="50"/>
      <c r="I85" s="50"/>
      <c r="J85" s="50"/>
      <c r="K85" s="50"/>
      <c r="L85" s="50"/>
      <c r="M85" s="50"/>
      <c r="N85" s="307" t="s">
        <v>396</v>
      </c>
      <c r="O85" s="50"/>
      <c r="P85" s="202">
        <v>60</v>
      </c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307" t="s">
        <v>354</v>
      </c>
      <c r="AG85" s="50"/>
      <c r="AH85" s="202">
        <v>60</v>
      </c>
      <c r="AI85" s="50"/>
      <c r="AJ85" s="50"/>
      <c r="AK85" s="50"/>
      <c r="AL85" s="50"/>
      <c r="AM85" s="50"/>
      <c r="AN85" s="195"/>
    </row>
    <row r="86" spans="1:40" s="152" customFormat="1" ht="15.75">
      <c r="A86" s="50">
        <v>64</v>
      </c>
      <c r="B86" s="44" t="s">
        <v>166</v>
      </c>
      <c r="C86" s="52">
        <v>72</v>
      </c>
      <c r="D86" s="46"/>
      <c r="E86" s="50"/>
      <c r="F86" s="50"/>
      <c r="G86" s="50"/>
      <c r="H86" s="50"/>
      <c r="I86" s="50"/>
      <c r="J86" s="50"/>
      <c r="K86" s="50"/>
      <c r="L86" s="50"/>
      <c r="M86" s="50"/>
      <c r="N86" s="307" t="s">
        <v>938</v>
      </c>
      <c r="O86" s="50"/>
      <c r="P86" s="202">
        <v>72</v>
      </c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 t="s">
        <v>728</v>
      </c>
      <c r="AG86" s="50"/>
      <c r="AH86" s="202">
        <v>72</v>
      </c>
      <c r="AI86" s="50"/>
      <c r="AJ86" s="50"/>
      <c r="AK86" s="50"/>
      <c r="AL86" s="50"/>
      <c r="AM86" s="50"/>
      <c r="AN86" s="195"/>
    </row>
    <row r="87" spans="1:40" s="152" customFormat="1" ht="15.75">
      <c r="A87" s="50">
        <v>65</v>
      </c>
      <c r="B87" s="44" t="s">
        <v>167</v>
      </c>
      <c r="C87" s="52">
        <v>82</v>
      </c>
      <c r="D87" s="46"/>
      <c r="E87" s="50"/>
      <c r="F87" s="50"/>
      <c r="G87" s="50"/>
      <c r="H87" s="50"/>
      <c r="I87" s="50"/>
      <c r="J87" s="50"/>
      <c r="K87" s="50"/>
      <c r="L87" s="50"/>
      <c r="M87" s="50"/>
      <c r="N87" s="307" t="s">
        <v>938</v>
      </c>
      <c r="O87" s="50"/>
      <c r="P87" s="202">
        <v>82</v>
      </c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 t="s">
        <v>728</v>
      </c>
      <c r="AG87" s="50"/>
      <c r="AH87" s="202">
        <v>82</v>
      </c>
      <c r="AI87" s="50"/>
      <c r="AJ87" s="50"/>
      <c r="AK87" s="50"/>
      <c r="AL87" s="50"/>
      <c r="AM87" s="50"/>
      <c r="AN87" s="195"/>
    </row>
    <row r="88" spans="1:40" s="152" customFormat="1" ht="15.75">
      <c r="A88" s="50">
        <v>66</v>
      </c>
      <c r="B88" s="44" t="s">
        <v>168</v>
      </c>
      <c r="C88" s="52">
        <v>60</v>
      </c>
      <c r="D88" s="46"/>
      <c r="E88" s="50"/>
      <c r="F88" s="50"/>
      <c r="G88" s="50"/>
      <c r="H88" s="50"/>
      <c r="I88" s="50"/>
      <c r="J88" s="50"/>
      <c r="K88" s="50"/>
      <c r="L88" s="50"/>
      <c r="M88" s="50"/>
      <c r="N88" s="307" t="s">
        <v>938</v>
      </c>
      <c r="O88" s="50"/>
      <c r="P88" s="202">
        <v>60</v>
      </c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 t="s">
        <v>728</v>
      </c>
      <c r="AG88" s="50"/>
      <c r="AH88" s="202">
        <v>60</v>
      </c>
      <c r="AI88" s="50"/>
      <c r="AJ88" s="50"/>
      <c r="AK88" s="50"/>
      <c r="AL88" s="50"/>
      <c r="AM88" s="50"/>
      <c r="AN88" s="195"/>
    </row>
    <row r="89" spans="1:40" s="152" customFormat="1" ht="15.75">
      <c r="A89" s="50">
        <v>67</v>
      </c>
      <c r="B89" s="44" t="s">
        <v>169</v>
      </c>
      <c r="C89" s="52">
        <v>166</v>
      </c>
      <c r="D89" s="46"/>
      <c r="E89" s="50"/>
      <c r="F89" s="50"/>
      <c r="G89" s="50"/>
      <c r="H89" s="50"/>
      <c r="I89" s="50"/>
      <c r="J89" s="50"/>
      <c r="K89" s="50"/>
      <c r="L89" s="50"/>
      <c r="M89" s="50"/>
      <c r="N89" s="307" t="s">
        <v>938</v>
      </c>
      <c r="O89" s="50"/>
      <c r="P89" s="202">
        <v>166</v>
      </c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 t="s">
        <v>728</v>
      </c>
      <c r="AG89" s="50"/>
      <c r="AH89" s="202">
        <v>166</v>
      </c>
      <c r="AI89" s="50"/>
      <c r="AJ89" s="50"/>
      <c r="AK89" s="50"/>
      <c r="AL89" s="50"/>
      <c r="AM89" s="50"/>
      <c r="AN89" s="195"/>
    </row>
    <row r="90" spans="1:40" s="152" customFormat="1" ht="15.75">
      <c r="A90" s="50">
        <v>68</v>
      </c>
      <c r="B90" s="44" t="s">
        <v>170</v>
      </c>
      <c r="C90" s="52">
        <v>162</v>
      </c>
      <c r="D90" s="46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307" t="s">
        <v>730</v>
      </c>
      <c r="R90" s="50"/>
      <c r="S90" s="202">
        <v>162</v>
      </c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307" t="s">
        <v>397</v>
      </c>
      <c r="AJ90" s="50"/>
      <c r="AK90" s="202">
        <v>162</v>
      </c>
      <c r="AL90" s="50"/>
      <c r="AM90" s="50"/>
      <c r="AN90" s="195"/>
    </row>
    <row r="91" spans="1:40" s="152" customFormat="1" ht="15.75">
      <c r="A91" s="50">
        <v>69</v>
      </c>
      <c r="B91" s="44" t="s">
        <v>171</v>
      </c>
      <c r="C91" s="52">
        <v>48</v>
      </c>
      <c r="D91" s="46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307" t="s">
        <v>730</v>
      </c>
      <c r="R91" s="50"/>
      <c r="S91" s="202">
        <v>48</v>
      </c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 t="s">
        <v>397</v>
      </c>
      <c r="AJ91" s="50"/>
      <c r="AK91" s="202">
        <v>48</v>
      </c>
      <c r="AL91" s="50"/>
      <c r="AM91" s="50"/>
      <c r="AN91" s="195"/>
    </row>
    <row r="92" spans="1:40" s="152" customFormat="1" ht="17.25" customHeight="1">
      <c r="A92" s="50">
        <v>70</v>
      </c>
      <c r="B92" s="44" t="s">
        <v>172</v>
      </c>
      <c r="C92" s="52">
        <v>63</v>
      </c>
      <c r="D92" s="46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307" t="s">
        <v>730</v>
      </c>
      <c r="R92" s="50"/>
      <c r="S92" s="202">
        <v>63</v>
      </c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 t="s">
        <v>397</v>
      </c>
      <c r="AJ92" s="50"/>
      <c r="AK92" s="202">
        <v>63</v>
      </c>
      <c r="AL92" s="50"/>
      <c r="AM92" s="50"/>
      <c r="AN92" s="195"/>
    </row>
    <row r="93" spans="1:40" s="152" customFormat="1" ht="15.75">
      <c r="A93" s="50">
        <v>71</v>
      </c>
      <c r="B93" s="44" t="s">
        <v>173</v>
      </c>
      <c r="C93" s="52">
        <v>122</v>
      </c>
      <c r="D93" s="46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307" t="s">
        <v>730</v>
      </c>
      <c r="R93" s="50"/>
      <c r="S93" s="202">
        <v>122</v>
      </c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 t="s">
        <v>397</v>
      </c>
      <c r="AJ93" s="50"/>
      <c r="AK93" s="202">
        <v>122</v>
      </c>
      <c r="AL93" s="50"/>
      <c r="AM93" s="50"/>
      <c r="AN93" s="195"/>
    </row>
    <row r="94" spans="1:40" s="152" customFormat="1" ht="15.75">
      <c r="A94" s="50">
        <v>72</v>
      </c>
      <c r="B94" s="44" t="s">
        <v>174</v>
      </c>
      <c r="C94" s="45">
        <v>179</v>
      </c>
      <c r="D94" s="46"/>
      <c r="E94" s="50"/>
      <c r="F94" s="50"/>
      <c r="G94" s="50"/>
      <c r="H94" s="50"/>
      <c r="I94" s="50"/>
      <c r="J94" s="50"/>
      <c r="K94" s="50"/>
      <c r="L94" s="50"/>
      <c r="M94" s="50"/>
      <c r="N94" s="307" t="s">
        <v>785</v>
      </c>
      <c r="O94" s="50"/>
      <c r="P94" s="202">
        <v>179</v>
      </c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 t="s">
        <v>399</v>
      </c>
      <c r="AG94" s="50"/>
      <c r="AH94" s="202">
        <v>179</v>
      </c>
      <c r="AI94" s="50"/>
      <c r="AJ94" s="50"/>
      <c r="AK94" s="50"/>
      <c r="AL94" s="50"/>
      <c r="AM94" s="50"/>
      <c r="AN94" s="195"/>
    </row>
    <row r="95" spans="1:40" s="51" customFormat="1" ht="14.25" customHeight="1">
      <c r="A95" s="50"/>
      <c r="B95" s="48" t="s">
        <v>451</v>
      </c>
      <c r="C95" s="49" t="s">
        <v>226</v>
      </c>
      <c r="D95" s="49" t="s">
        <v>227</v>
      </c>
      <c r="E95" s="48" t="s">
        <v>515</v>
      </c>
      <c r="F95" s="48"/>
      <c r="G95" s="48"/>
      <c r="H95" s="48" t="s">
        <v>460</v>
      </c>
      <c r="I95" s="48"/>
      <c r="J95" s="48"/>
      <c r="K95" s="48" t="s">
        <v>453</v>
      </c>
      <c r="L95" s="48"/>
      <c r="M95" s="48"/>
      <c r="N95" s="48" t="s">
        <v>516</v>
      </c>
      <c r="O95" s="48"/>
      <c r="P95" s="48"/>
      <c r="Q95" s="48" t="s">
        <v>454</v>
      </c>
      <c r="R95" s="48"/>
      <c r="S95" s="48"/>
      <c r="T95" s="48" t="s">
        <v>455</v>
      </c>
      <c r="U95" s="48"/>
      <c r="V95" s="48"/>
      <c r="W95" s="48" t="s">
        <v>456</v>
      </c>
      <c r="X95" s="48"/>
      <c r="Y95" s="48"/>
      <c r="Z95" s="48" t="s">
        <v>457</v>
      </c>
      <c r="AA95" s="48"/>
      <c r="AB95" s="48"/>
      <c r="AC95" s="48" t="s">
        <v>517</v>
      </c>
      <c r="AD95" s="48"/>
      <c r="AE95" s="48"/>
      <c r="AF95" s="48" t="s">
        <v>518</v>
      </c>
      <c r="AG95" s="48"/>
      <c r="AH95" s="48"/>
      <c r="AI95" s="48" t="s">
        <v>459</v>
      </c>
      <c r="AJ95" s="48"/>
      <c r="AK95" s="48"/>
      <c r="AL95" s="48" t="s">
        <v>458</v>
      </c>
      <c r="AM95" s="48"/>
      <c r="AN95" s="179"/>
    </row>
    <row r="96" spans="1:40" s="152" customFormat="1" ht="15.75">
      <c r="A96" s="50">
        <v>73</v>
      </c>
      <c r="B96" s="44" t="s">
        <v>175</v>
      </c>
      <c r="C96" s="45">
        <v>72</v>
      </c>
      <c r="D96" s="46"/>
      <c r="E96" s="50"/>
      <c r="F96" s="50"/>
      <c r="G96" s="50"/>
      <c r="H96" s="50"/>
      <c r="I96" s="50"/>
      <c r="J96" s="50"/>
      <c r="K96" s="50"/>
      <c r="L96" s="50"/>
      <c r="M96" s="50"/>
      <c r="N96" s="307" t="s">
        <v>785</v>
      </c>
      <c r="O96" s="50"/>
      <c r="P96" s="202">
        <v>72</v>
      </c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 t="s">
        <v>399</v>
      </c>
      <c r="AG96" s="50"/>
      <c r="AH96" s="202">
        <v>72</v>
      </c>
      <c r="AI96" s="50"/>
      <c r="AJ96" s="50"/>
      <c r="AK96" s="50"/>
      <c r="AL96" s="50"/>
      <c r="AM96" s="50"/>
      <c r="AN96" s="195"/>
    </row>
    <row r="97" spans="1:40" s="152" customFormat="1" ht="15.75">
      <c r="A97" s="50">
        <v>74</v>
      </c>
      <c r="B97" s="44" t="s">
        <v>176</v>
      </c>
      <c r="C97" s="45">
        <v>62</v>
      </c>
      <c r="D97" s="46"/>
      <c r="E97" s="307" t="s">
        <v>920</v>
      </c>
      <c r="F97" s="50"/>
      <c r="G97" s="202">
        <v>62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307" t="s">
        <v>357</v>
      </c>
      <c r="X97" s="50"/>
      <c r="Y97" s="202">
        <v>62</v>
      </c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195"/>
    </row>
    <row r="98" ht="12.75">
      <c r="AH98">
        <f>AH96+AH94+AH89+AH88+AH87+AH86+AH85+AH84+AH83+AH82+AH81+AH80+AH79+AH78+AH76+AH73+AH72+AH69</f>
        <v>1221</v>
      </c>
    </row>
    <row r="99" spans="1:40" s="51" customFormat="1" ht="14.25" customHeight="1">
      <c r="A99" s="336" t="s">
        <v>44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8"/>
      <c r="AM99" s="198"/>
      <c r="AN99" s="198"/>
    </row>
    <row r="100" spans="1:40" s="152" customFormat="1" ht="16.5" customHeight="1">
      <c r="A100" s="50">
        <v>75</v>
      </c>
      <c r="B100" s="44" t="s">
        <v>177</v>
      </c>
      <c r="C100" s="45">
        <v>72</v>
      </c>
      <c r="D100" s="46"/>
      <c r="E100" s="50"/>
      <c r="F100" s="50"/>
      <c r="G100" s="50"/>
      <c r="H100" s="50"/>
      <c r="I100" s="50"/>
      <c r="J100" s="50"/>
      <c r="K100" s="307" t="s">
        <v>939</v>
      </c>
      <c r="L100" s="50"/>
      <c r="M100" s="202">
        <v>72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307" t="s">
        <v>27</v>
      </c>
      <c r="AD100" s="50"/>
      <c r="AE100" s="202">
        <v>72</v>
      </c>
      <c r="AF100" s="50"/>
      <c r="AG100" s="50"/>
      <c r="AH100" s="50"/>
      <c r="AI100" s="50"/>
      <c r="AJ100" s="50"/>
      <c r="AK100" s="50"/>
      <c r="AL100" s="50"/>
      <c r="AM100" s="50"/>
      <c r="AN100" s="195"/>
    </row>
    <row r="101" spans="1:40" s="152" customFormat="1" ht="15.75">
      <c r="A101" s="50">
        <v>76</v>
      </c>
      <c r="B101" s="44" t="s">
        <v>178</v>
      </c>
      <c r="C101" s="52">
        <v>65</v>
      </c>
      <c r="D101" s="46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307" t="s">
        <v>902</v>
      </c>
      <c r="R101" s="50"/>
      <c r="S101" s="202">
        <v>65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 t="s">
        <v>74</v>
      </c>
      <c r="AJ101" s="50"/>
      <c r="AK101" s="202">
        <v>65</v>
      </c>
      <c r="AL101" s="50"/>
      <c r="AM101" s="50"/>
      <c r="AN101" s="195"/>
    </row>
    <row r="102" spans="1:40" s="152" customFormat="1" ht="15.75">
      <c r="A102" s="50">
        <v>77</v>
      </c>
      <c r="B102" s="44" t="s">
        <v>179</v>
      </c>
      <c r="C102" s="45">
        <v>65</v>
      </c>
      <c r="D102" s="46"/>
      <c r="E102" s="50"/>
      <c r="F102" s="50"/>
      <c r="G102" s="50"/>
      <c r="H102" s="50"/>
      <c r="I102" s="50"/>
      <c r="J102" s="50"/>
      <c r="K102" s="307" t="s">
        <v>939</v>
      </c>
      <c r="L102" s="50"/>
      <c r="M102" s="202">
        <v>65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 t="s">
        <v>27</v>
      </c>
      <c r="AD102" s="50"/>
      <c r="AE102" s="202">
        <v>65</v>
      </c>
      <c r="AF102" s="50"/>
      <c r="AG102" s="50"/>
      <c r="AH102" s="50"/>
      <c r="AI102" s="50"/>
      <c r="AJ102" s="50"/>
      <c r="AK102" s="50"/>
      <c r="AL102" s="50"/>
      <c r="AM102" s="50"/>
      <c r="AN102" s="195"/>
    </row>
    <row r="103" spans="1:40" s="152" customFormat="1" ht="15.75" customHeight="1">
      <c r="A103" s="50">
        <v>78</v>
      </c>
      <c r="B103" s="44" t="s">
        <v>180</v>
      </c>
      <c r="C103" s="52">
        <v>156</v>
      </c>
      <c r="D103" s="46"/>
      <c r="E103" s="50"/>
      <c r="F103" s="50"/>
      <c r="G103" s="50"/>
      <c r="H103" s="50"/>
      <c r="I103" s="50"/>
      <c r="J103" s="50"/>
      <c r="K103" s="50"/>
      <c r="L103" s="50"/>
      <c r="M103" s="50"/>
      <c r="N103" s="307" t="s">
        <v>940</v>
      </c>
      <c r="O103" s="50"/>
      <c r="P103" s="202">
        <v>156</v>
      </c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07" t="s">
        <v>941</v>
      </c>
      <c r="AG103" s="50"/>
      <c r="AH103" s="202">
        <v>156</v>
      </c>
      <c r="AI103" s="50"/>
      <c r="AJ103" s="50"/>
      <c r="AK103" s="50"/>
      <c r="AL103" s="50"/>
      <c r="AM103" s="50"/>
      <c r="AN103" s="195"/>
    </row>
    <row r="104" spans="1:40" s="152" customFormat="1" ht="31.5">
      <c r="A104" s="50">
        <v>79</v>
      </c>
      <c r="B104" s="190" t="s">
        <v>181</v>
      </c>
      <c r="C104" s="56" t="s">
        <v>470</v>
      </c>
      <c r="D104" s="50"/>
      <c r="E104" s="111"/>
      <c r="F104" s="111"/>
      <c r="G104" s="111"/>
      <c r="H104" s="111"/>
      <c r="I104" s="111"/>
      <c r="J104" s="111"/>
      <c r="K104" s="111"/>
      <c r="L104" s="111"/>
      <c r="M104" s="111"/>
      <c r="N104" s="314" t="s">
        <v>940</v>
      </c>
      <c r="O104" s="111"/>
      <c r="P104" s="215">
        <v>2</v>
      </c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314" t="s">
        <v>941</v>
      </c>
      <c r="AG104" s="111"/>
      <c r="AH104" s="215">
        <v>2</v>
      </c>
      <c r="AI104" s="111"/>
      <c r="AJ104" s="194"/>
      <c r="AK104" s="194"/>
      <c r="AL104" s="169"/>
      <c r="AM104" s="194"/>
      <c r="AN104" s="194"/>
    </row>
    <row r="105" spans="1:40" s="152" customFormat="1" ht="31.5">
      <c r="A105" s="50">
        <v>80</v>
      </c>
      <c r="B105" s="187" t="s">
        <v>217</v>
      </c>
      <c r="C105" s="45" t="s">
        <v>470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307" t="s">
        <v>940</v>
      </c>
      <c r="O105" s="50"/>
      <c r="P105" s="202">
        <v>2</v>
      </c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111"/>
      <c r="AE105" s="111"/>
      <c r="AF105" s="314" t="s">
        <v>941</v>
      </c>
      <c r="AG105" s="111"/>
      <c r="AH105" s="215">
        <v>2</v>
      </c>
      <c r="AI105" s="50"/>
      <c r="AJ105" s="195"/>
      <c r="AK105" s="195"/>
      <c r="AL105" s="170"/>
      <c r="AM105" s="195"/>
      <c r="AN105" s="195"/>
    </row>
    <row r="106" spans="1:40" s="152" customFormat="1" ht="31.5">
      <c r="A106" s="171">
        <v>81</v>
      </c>
      <c r="B106" s="187" t="s">
        <v>428</v>
      </c>
      <c r="C106" s="45" t="s">
        <v>470</v>
      </c>
      <c r="D106" s="166"/>
      <c r="E106" s="50"/>
      <c r="F106" s="50"/>
      <c r="G106" s="50"/>
      <c r="H106" s="50"/>
      <c r="I106" s="50"/>
      <c r="J106" s="50"/>
      <c r="K106" s="50"/>
      <c r="L106" s="50"/>
      <c r="M106" s="50"/>
      <c r="N106" s="307" t="s">
        <v>940</v>
      </c>
      <c r="O106" s="50"/>
      <c r="P106" s="202">
        <v>2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307" t="s">
        <v>941</v>
      </c>
      <c r="AG106" s="50"/>
      <c r="AH106" s="202">
        <v>2</v>
      </c>
      <c r="AI106" s="50"/>
      <c r="AJ106" s="195"/>
      <c r="AK106" s="195"/>
      <c r="AL106" s="170"/>
      <c r="AM106" s="195"/>
      <c r="AN106" s="195"/>
    </row>
    <row r="107" spans="1:40" s="152" customFormat="1" ht="47.25">
      <c r="A107" s="171">
        <v>82</v>
      </c>
      <c r="B107" s="187" t="s">
        <v>182</v>
      </c>
      <c r="C107" s="45" t="s">
        <v>470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307" t="s">
        <v>940</v>
      </c>
      <c r="O107" s="50"/>
      <c r="P107" s="202">
        <v>2</v>
      </c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307" t="s">
        <v>941</v>
      </c>
      <c r="AG107" s="50"/>
      <c r="AH107" s="202">
        <v>2</v>
      </c>
      <c r="AI107" s="50"/>
      <c r="AJ107" s="195"/>
      <c r="AK107" s="195"/>
      <c r="AL107" s="170"/>
      <c r="AM107" s="195"/>
      <c r="AN107" s="195"/>
    </row>
    <row r="108" spans="1:40" s="152" customFormat="1" ht="15.75" customHeight="1">
      <c r="A108" s="171">
        <v>83</v>
      </c>
      <c r="B108" s="44" t="s">
        <v>183</v>
      </c>
      <c r="C108" s="52">
        <v>120</v>
      </c>
      <c r="D108" s="46"/>
      <c r="E108" s="50"/>
      <c r="F108" s="50"/>
      <c r="G108" s="50"/>
      <c r="H108" s="50"/>
      <c r="I108" s="50"/>
      <c r="J108" s="50"/>
      <c r="K108" s="50" t="s">
        <v>230</v>
      </c>
      <c r="L108" s="50"/>
      <c r="M108" s="202">
        <v>120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278" t="s">
        <v>729</v>
      </c>
      <c r="AD108" s="50"/>
      <c r="AE108" s="202">
        <v>120</v>
      </c>
      <c r="AF108" s="50"/>
      <c r="AG108" s="50"/>
      <c r="AH108" s="50"/>
      <c r="AI108" s="50"/>
      <c r="AJ108" s="195"/>
      <c r="AK108" s="195"/>
      <c r="AL108" s="170"/>
      <c r="AM108" s="195"/>
      <c r="AN108" s="195"/>
    </row>
    <row r="109" spans="1:40" s="152" customFormat="1" ht="31.5">
      <c r="A109" s="171">
        <v>84</v>
      </c>
      <c r="B109" s="187" t="s">
        <v>388</v>
      </c>
      <c r="C109" s="45" t="s">
        <v>464</v>
      </c>
      <c r="D109" s="50"/>
      <c r="E109" s="50"/>
      <c r="F109" s="50"/>
      <c r="G109" s="50"/>
      <c r="H109" s="50"/>
      <c r="I109" s="50"/>
      <c r="J109" s="50"/>
      <c r="K109" s="50" t="s">
        <v>230</v>
      </c>
      <c r="L109" s="50"/>
      <c r="M109" s="202">
        <v>2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307" t="s">
        <v>729</v>
      </c>
      <c r="AD109" s="50"/>
      <c r="AE109" s="202">
        <v>2</v>
      </c>
      <c r="AF109" s="50"/>
      <c r="AG109" s="50"/>
      <c r="AH109" s="50"/>
      <c r="AI109" s="50"/>
      <c r="AJ109" s="195"/>
      <c r="AK109" s="195"/>
      <c r="AL109" s="170"/>
      <c r="AM109" s="195"/>
      <c r="AN109" s="195"/>
    </row>
    <row r="110" spans="1:40" s="152" customFormat="1" ht="31.5">
      <c r="A110" s="171">
        <v>85</v>
      </c>
      <c r="B110" s="187" t="s">
        <v>193</v>
      </c>
      <c r="C110" s="45" t="s">
        <v>106</v>
      </c>
      <c r="D110" s="166"/>
      <c r="E110" s="50"/>
      <c r="F110" s="50"/>
      <c r="G110" s="50"/>
      <c r="H110" s="50"/>
      <c r="I110" s="50"/>
      <c r="J110" s="50"/>
      <c r="K110" s="50" t="s">
        <v>230</v>
      </c>
      <c r="L110" s="50"/>
      <c r="M110" s="202">
        <v>2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 t="s">
        <v>729</v>
      </c>
      <c r="AD110" s="50"/>
      <c r="AE110" s="202">
        <v>2</v>
      </c>
      <c r="AF110" s="50"/>
      <c r="AG110" s="50"/>
      <c r="AH110" s="50"/>
      <c r="AI110" s="50"/>
      <c r="AJ110" s="195"/>
      <c r="AK110" s="195"/>
      <c r="AL110" s="170"/>
      <c r="AM110" s="195"/>
      <c r="AN110" s="195"/>
    </row>
    <row r="111" spans="1:40" s="152" customFormat="1" ht="31.5">
      <c r="A111" s="171">
        <v>86</v>
      </c>
      <c r="B111" s="187" t="s">
        <v>429</v>
      </c>
      <c r="C111" s="172" t="s">
        <v>416</v>
      </c>
      <c r="D111" s="50"/>
      <c r="E111" s="173"/>
      <c r="F111" s="173"/>
      <c r="G111" s="173"/>
      <c r="H111" s="50"/>
      <c r="I111" s="50"/>
      <c r="J111" s="50"/>
      <c r="K111" s="50" t="s">
        <v>230</v>
      </c>
      <c r="L111" s="50"/>
      <c r="M111" s="202">
        <v>2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 t="s">
        <v>729</v>
      </c>
      <c r="AD111" s="50"/>
      <c r="AE111" s="202">
        <v>2</v>
      </c>
      <c r="AF111" s="50"/>
      <c r="AG111" s="50"/>
      <c r="AH111" s="50"/>
      <c r="AI111" s="50"/>
      <c r="AJ111" s="195"/>
      <c r="AK111" s="195"/>
      <c r="AL111" s="170"/>
      <c r="AM111" s="195"/>
      <c r="AN111" s="195"/>
    </row>
    <row r="112" spans="1:40" s="152" customFormat="1" ht="31.5">
      <c r="A112" s="171">
        <v>87</v>
      </c>
      <c r="B112" s="187" t="s">
        <v>184</v>
      </c>
      <c r="C112" s="172" t="s">
        <v>461</v>
      </c>
      <c r="D112" s="50"/>
      <c r="E112" s="173"/>
      <c r="F112" s="173"/>
      <c r="G112" s="173"/>
      <c r="H112" s="50"/>
      <c r="I112" s="50"/>
      <c r="J112" s="50"/>
      <c r="K112" s="50" t="s">
        <v>230</v>
      </c>
      <c r="L112" s="50"/>
      <c r="M112" s="202">
        <v>1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 t="s">
        <v>729</v>
      </c>
      <c r="AD112" s="50"/>
      <c r="AE112" s="202">
        <v>1</v>
      </c>
      <c r="AF112" s="50"/>
      <c r="AG112" s="50"/>
      <c r="AH112" s="50"/>
      <c r="AI112" s="50"/>
      <c r="AJ112" s="195"/>
      <c r="AK112" s="195"/>
      <c r="AL112" s="170"/>
      <c r="AM112" s="195"/>
      <c r="AN112" s="195"/>
    </row>
    <row r="113" spans="1:40" s="152" customFormat="1" ht="15.75">
      <c r="A113" s="171">
        <v>88</v>
      </c>
      <c r="B113" s="44" t="s">
        <v>195</v>
      </c>
      <c r="C113" s="52">
        <v>38</v>
      </c>
      <c r="D113" s="60"/>
      <c r="E113" s="307" t="s">
        <v>894</v>
      </c>
      <c r="F113" s="50"/>
      <c r="G113" s="202">
        <v>38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307" t="s">
        <v>891</v>
      </c>
      <c r="X113" s="50"/>
      <c r="Y113" s="202">
        <v>38</v>
      </c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195"/>
      <c r="AK113" s="195"/>
      <c r="AL113" s="170"/>
      <c r="AM113" s="195"/>
      <c r="AN113" s="195"/>
    </row>
    <row r="114" spans="1:40" s="152" customFormat="1" ht="15.75">
      <c r="A114" s="171">
        <v>89</v>
      </c>
      <c r="B114" s="44" t="s">
        <v>196</v>
      </c>
      <c r="C114" s="52">
        <v>46</v>
      </c>
      <c r="D114" s="46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 t="s">
        <v>730</v>
      </c>
      <c r="R114" s="50"/>
      <c r="S114" s="202">
        <v>46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307" t="s">
        <v>397</v>
      </c>
      <c r="AJ114" s="195"/>
      <c r="AK114" s="220">
        <v>46</v>
      </c>
      <c r="AL114" s="170"/>
      <c r="AM114" s="195"/>
      <c r="AN114" s="195"/>
    </row>
    <row r="115" spans="1:40" s="152" customFormat="1" ht="15.75">
      <c r="A115" s="171">
        <v>90</v>
      </c>
      <c r="B115" s="44" t="s">
        <v>194</v>
      </c>
      <c r="C115" s="52">
        <v>100</v>
      </c>
      <c r="D115" s="46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 t="s">
        <v>730</v>
      </c>
      <c r="R115" s="50"/>
      <c r="S115" s="202">
        <v>100</v>
      </c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7" t="s">
        <v>397</v>
      </c>
      <c r="AJ115" s="195"/>
      <c r="AK115" s="220">
        <v>100</v>
      </c>
      <c r="AL115" s="170"/>
      <c r="AM115" s="195"/>
      <c r="AN115" s="195"/>
    </row>
    <row r="116" spans="1:40" s="152" customFormat="1" ht="15.75">
      <c r="A116" s="171">
        <v>91</v>
      </c>
      <c r="B116" s="44" t="s">
        <v>197</v>
      </c>
      <c r="C116" s="52">
        <v>97</v>
      </c>
      <c r="D116" s="46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307" t="s">
        <v>730</v>
      </c>
      <c r="R116" s="50"/>
      <c r="S116" s="202">
        <v>97</v>
      </c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307" t="s">
        <v>397</v>
      </c>
      <c r="AJ116" s="195"/>
      <c r="AK116" s="220">
        <v>97</v>
      </c>
      <c r="AL116" s="170"/>
      <c r="AM116" s="195"/>
      <c r="AN116" s="195"/>
    </row>
    <row r="117" spans="1:40" s="152" customFormat="1" ht="15.75">
      <c r="A117" s="171">
        <v>92</v>
      </c>
      <c r="B117" s="44" t="s">
        <v>213</v>
      </c>
      <c r="C117" s="52">
        <v>92</v>
      </c>
      <c r="D117" s="46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307" t="s">
        <v>730</v>
      </c>
      <c r="R117" s="50"/>
      <c r="S117" s="202">
        <v>92</v>
      </c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307" t="s">
        <v>397</v>
      </c>
      <c r="AJ117" s="195"/>
      <c r="AK117" s="220">
        <v>92</v>
      </c>
      <c r="AL117" s="170"/>
      <c r="AM117" s="195"/>
      <c r="AN117" s="195"/>
    </row>
    <row r="118" spans="1:40" s="152" customFormat="1" ht="15.75">
      <c r="A118" s="171">
        <v>93</v>
      </c>
      <c r="B118" s="44" t="s">
        <v>198</v>
      </c>
      <c r="C118" s="52">
        <v>74</v>
      </c>
      <c r="D118" s="46"/>
      <c r="E118" s="50"/>
      <c r="F118" s="50"/>
      <c r="G118" s="50"/>
      <c r="H118" s="50"/>
      <c r="I118" s="50"/>
      <c r="J118" s="50"/>
      <c r="K118" s="50" t="s">
        <v>92</v>
      </c>
      <c r="L118" s="50"/>
      <c r="M118" s="202">
        <v>74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 t="s">
        <v>151</v>
      </c>
      <c r="AD118" s="50"/>
      <c r="AE118" s="202">
        <v>74</v>
      </c>
      <c r="AF118" s="50"/>
      <c r="AG118" s="50"/>
      <c r="AH118" s="50"/>
      <c r="AI118" s="50"/>
      <c r="AJ118" s="195"/>
      <c r="AK118" s="195"/>
      <c r="AL118" s="170"/>
      <c r="AM118" s="195"/>
      <c r="AN118" s="195"/>
    </row>
    <row r="119" spans="1:40" s="152" customFormat="1" ht="17.25" customHeight="1">
      <c r="A119" s="171">
        <v>94</v>
      </c>
      <c r="B119" s="44" t="s">
        <v>199</v>
      </c>
      <c r="C119" s="52">
        <v>72</v>
      </c>
      <c r="D119" s="46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307" t="s">
        <v>921</v>
      </c>
      <c r="U119" s="50"/>
      <c r="V119" s="202">
        <v>72</v>
      </c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195"/>
      <c r="AK119" s="195"/>
      <c r="AL119" s="315" t="s">
        <v>922</v>
      </c>
      <c r="AM119" s="195"/>
      <c r="AN119" s="220">
        <v>72</v>
      </c>
    </row>
    <row r="120" spans="1:40" s="152" customFormat="1" ht="15.75">
      <c r="A120" s="171">
        <v>95</v>
      </c>
      <c r="B120" s="44" t="s">
        <v>200</v>
      </c>
      <c r="C120" s="52">
        <v>73</v>
      </c>
      <c r="D120" s="46"/>
      <c r="E120" s="50"/>
      <c r="F120" s="50"/>
      <c r="G120" s="50"/>
      <c r="H120" s="50"/>
      <c r="I120" s="50"/>
      <c r="J120" s="50"/>
      <c r="K120" s="50"/>
      <c r="L120" s="50"/>
      <c r="M120" s="50"/>
      <c r="N120" s="307" t="s">
        <v>934</v>
      </c>
      <c r="O120" s="50"/>
      <c r="P120" s="202">
        <v>73</v>
      </c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 t="s">
        <v>731</v>
      </c>
      <c r="AG120" s="50"/>
      <c r="AH120" s="202">
        <v>73</v>
      </c>
      <c r="AI120" s="50"/>
      <c r="AJ120" s="195"/>
      <c r="AK120" s="195"/>
      <c r="AL120" s="170"/>
      <c r="AM120" s="195"/>
      <c r="AN120" s="195"/>
    </row>
    <row r="121" spans="1:40" s="152" customFormat="1" ht="15.75">
      <c r="A121" s="50">
        <v>96</v>
      </c>
      <c r="B121" s="44" t="s">
        <v>201</v>
      </c>
      <c r="C121" s="52">
        <v>58</v>
      </c>
      <c r="D121" s="46"/>
      <c r="E121" s="50"/>
      <c r="F121" s="50"/>
      <c r="G121" s="50"/>
      <c r="H121" s="50"/>
      <c r="I121" s="50"/>
      <c r="J121" s="50"/>
      <c r="K121" s="50"/>
      <c r="L121" s="50"/>
      <c r="M121" s="50"/>
      <c r="N121" s="307" t="s">
        <v>934</v>
      </c>
      <c r="O121" s="50"/>
      <c r="P121" s="202">
        <v>58</v>
      </c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 t="s">
        <v>731</v>
      </c>
      <c r="AG121" s="50"/>
      <c r="AH121" s="202">
        <v>58</v>
      </c>
      <c r="AI121" s="50"/>
      <c r="AJ121" s="50"/>
      <c r="AK121" s="50"/>
      <c r="AL121" s="50"/>
      <c r="AM121" s="50"/>
      <c r="AN121" s="195"/>
    </row>
    <row r="122" spans="1:40" s="152" customFormat="1" ht="15.75">
      <c r="A122" s="174">
        <v>97</v>
      </c>
      <c r="B122" s="175" t="s">
        <v>202</v>
      </c>
      <c r="C122" s="59">
        <v>115</v>
      </c>
      <c r="D122" s="60"/>
      <c r="E122" s="111"/>
      <c r="F122" s="111"/>
      <c r="G122" s="111"/>
      <c r="H122" s="314" t="s">
        <v>897</v>
      </c>
      <c r="I122" s="111"/>
      <c r="J122" s="215">
        <v>115</v>
      </c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314" t="s">
        <v>942</v>
      </c>
      <c r="AA122" s="111"/>
      <c r="AB122" s="215">
        <v>115</v>
      </c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94"/>
    </row>
    <row r="123" spans="1:40" s="152" customFormat="1" ht="15.75">
      <c r="A123" s="273"/>
      <c r="B123" s="175"/>
      <c r="C123" s="59"/>
      <c r="D123" s="60"/>
      <c r="E123" s="111"/>
      <c r="F123" s="111"/>
      <c r="G123" s="111"/>
      <c r="H123" s="111"/>
      <c r="I123" s="111"/>
      <c r="J123" s="215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215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94"/>
    </row>
    <row r="124" spans="1:40" s="51" customFormat="1" ht="14.25" customHeight="1">
      <c r="A124" s="50"/>
      <c r="B124" s="48" t="s">
        <v>451</v>
      </c>
      <c r="C124" s="49" t="s">
        <v>226</v>
      </c>
      <c r="D124" s="49" t="s">
        <v>227</v>
      </c>
      <c r="E124" s="48" t="s">
        <v>515</v>
      </c>
      <c r="F124" s="48"/>
      <c r="G124" s="48"/>
      <c r="H124" s="48" t="s">
        <v>460</v>
      </c>
      <c r="I124" s="48"/>
      <c r="J124" s="48"/>
      <c r="K124" s="48" t="s">
        <v>453</v>
      </c>
      <c r="L124" s="48"/>
      <c r="M124" s="48"/>
      <c r="N124" s="48" t="s">
        <v>516</v>
      </c>
      <c r="O124" s="48"/>
      <c r="P124" s="48"/>
      <c r="Q124" s="48" t="s">
        <v>454</v>
      </c>
      <c r="R124" s="48"/>
      <c r="S124" s="48"/>
      <c r="T124" s="48" t="s">
        <v>455</v>
      </c>
      <c r="U124" s="48"/>
      <c r="V124" s="48"/>
      <c r="W124" s="48" t="s">
        <v>456</v>
      </c>
      <c r="X124" s="48"/>
      <c r="Y124" s="48"/>
      <c r="Z124" s="48" t="s">
        <v>457</v>
      </c>
      <c r="AA124" s="48"/>
      <c r="AB124" s="48"/>
      <c r="AC124" s="48" t="s">
        <v>517</v>
      </c>
      <c r="AD124" s="48"/>
      <c r="AE124" s="48"/>
      <c r="AF124" s="48" t="s">
        <v>518</v>
      </c>
      <c r="AG124" s="48"/>
      <c r="AH124" s="48"/>
      <c r="AI124" s="48" t="s">
        <v>459</v>
      </c>
      <c r="AJ124" s="48"/>
      <c r="AK124" s="48"/>
      <c r="AL124" s="48" t="s">
        <v>458</v>
      </c>
      <c r="AM124" s="48"/>
      <c r="AN124" s="179"/>
    </row>
    <row r="125" spans="1:40" s="152" customFormat="1" ht="30.75" customHeight="1">
      <c r="A125" s="171">
        <v>98</v>
      </c>
      <c r="B125" s="187" t="s">
        <v>203</v>
      </c>
      <c r="C125" s="172" t="s">
        <v>204</v>
      </c>
      <c r="D125" s="50"/>
      <c r="E125" s="173"/>
      <c r="F125" s="173"/>
      <c r="G125" s="173"/>
      <c r="H125" s="307" t="s">
        <v>897</v>
      </c>
      <c r="I125" s="50"/>
      <c r="J125" s="202">
        <v>8</v>
      </c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316" t="s">
        <v>942</v>
      </c>
      <c r="AA125" s="176"/>
      <c r="AB125" s="234" t="s">
        <v>229</v>
      </c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195"/>
    </row>
    <row r="126" spans="1:40" s="51" customFormat="1" ht="16.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</row>
    <row r="127" spans="1:40" s="51" customFormat="1" ht="16.5" customHeight="1">
      <c r="A127" s="339" t="s">
        <v>943</v>
      </c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  <c r="AJ127" s="340"/>
      <c r="AK127" s="340"/>
      <c r="AL127" s="340"/>
      <c r="AM127" s="198"/>
      <c r="AN127" s="198"/>
    </row>
    <row r="128" spans="1:40" s="51" customFormat="1" ht="19.5" customHeight="1">
      <c r="A128" s="50">
        <v>99</v>
      </c>
      <c r="B128" s="301" t="s">
        <v>944</v>
      </c>
      <c r="C128" s="52">
        <v>56</v>
      </c>
      <c r="D128" s="46"/>
      <c r="E128" s="285"/>
      <c r="F128" s="285"/>
      <c r="G128" s="291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195"/>
    </row>
    <row r="129" spans="1:40" s="51" customFormat="1" ht="47.25">
      <c r="A129" s="50">
        <v>100</v>
      </c>
      <c r="B129" s="187" t="s">
        <v>309</v>
      </c>
      <c r="C129" s="46" t="s">
        <v>206</v>
      </c>
      <c r="D129" s="50"/>
      <c r="E129" s="285"/>
      <c r="F129" s="285"/>
      <c r="G129" s="285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195"/>
    </row>
    <row r="130" spans="1:40" s="51" customFormat="1" ht="14.25" customHeight="1">
      <c r="A130" s="50"/>
      <c r="B130" s="48" t="s">
        <v>451</v>
      </c>
      <c r="C130" s="49" t="s">
        <v>226</v>
      </c>
      <c r="D130" s="49" t="s">
        <v>227</v>
      </c>
      <c r="E130" s="48" t="s">
        <v>515</v>
      </c>
      <c r="F130" s="48"/>
      <c r="G130" s="283"/>
      <c r="H130" s="48" t="s">
        <v>460</v>
      </c>
      <c r="I130" s="48"/>
      <c r="J130" s="48"/>
      <c r="K130" s="48" t="s">
        <v>453</v>
      </c>
      <c r="L130" s="48"/>
      <c r="M130" s="48"/>
      <c r="N130" s="48" t="s">
        <v>516</v>
      </c>
      <c r="O130" s="48"/>
      <c r="P130" s="48"/>
      <c r="Q130" s="48" t="s">
        <v>454</v>
      </c>
      <c r="R130" s="48"/>
      <c r="S130" s="48"/>
      <c r="T130" s="48" t="s">
        <v>455</v>
      </c>
      <c r="U130" s="48"/>
      <c r="V130" s="48"/>
      <c r="W130" s="48" t="s">
        <v>456</v>
      </c>
      <c r="X130" s="48"/>
      <c r="Y130" s="48"/>
      <c r="Z130" s="48" t="s">
        <v>457</v>
      </c>
      <c r="AA130" s="48"/>
      <c r="AB130" s="48"/>
      <c r="AC130" s="48" t="s">
        <v>517</v>
      </c>
      <c r="AD130" s="48"/>
      <c r="AE130" s="48"/>
      <c r="AF130" s="48" t="s">
        <v>518</v>
      </c>
      <c r="AG130" s="48"/>
      <c r="AH130" s="48"/>
      <c r="AI130" s="48" t="s">
        <v>459</v>
      </c>
      <c r="AJ130" s="48"/>
      <c r="AK130" s="48"/>
      <c r="AL130" s="48" t="s">
        <v>458</v>
      </c>
      <c r="AM130" s="48"/>
      <c r="AN130" s="179"/>
    </row>
    <row r="131" spans="1:40" s="51" customFormat="1" ht="15.75" customHeight="1">
      <c r="A131" s="50">
        <v>101</v>
      </c>
      <c r="B131" s="44" t="s">
        <v>205</v>
      </c>
      <c r="C131" s="52">
        <v>56</v>
      </c>
      <c r="D131" s="46"/>
      <c r="E131" s="285"/>
      <c r="F131" s="285"/>
      <c r="G131" s="291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195"/>
    </row>
    <row r="132" spans="1:40" s="51" customFormat="1" ht="31.5">
      <c r="A132" s="50">
        <v>102</v>
      </c>
      <c r="B132" s="187" t="s">
        <v>216</v>
      </c>
      <c r="C132" s="45" t="s">
        <v>465</v>
      </c>
      <c r="D132" s="50"/>
      <c r="E132" s="285"/>
      <c r="F132" s="285"/>
      <c r="G132" s="285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195"/>
    </row>
    <row r="133" spans="1:40" s="51" customFormat="1" ht="15.75" customHeight="1">
      <c r="A133" s="50">
        <v>103</v>
      </c>
      <c r="B133" s="44" t="s">
        <v>207</v>
      </c>
      <c r="C133" s="52">
        <v>46</v>
      </c>
      <c r="D133" s="46"/>
      <c r="E133" s="285"/>
      <c r="F133" s="285"/>
      <c r="G133" s="291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195"/>
    </row>
    <row r="134" spans="1:40" s="51" customFormat="1" ht="31.5">
      <c r="A134" s="50">
        <v>104</v>
      </c>
      <c r="B134" s="187" t="s">
        <v>422</v>
      </c>
      <c r="C134" s="45" t="s">
        <v>416</v>
      </c>
      <c r="D134" s="50"/>
      <c r="E134" s="285"/>
      <c r="F134" s="285"/>
      <c r="G134" s="285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195"/>
    </row>
    <row r="135" spans="1:40" s="51" customFormat="1" ht="31.5">
      <c r="A135" s="50">
        <v>105</v>
      </c>
      <c r="B135" s="187" t="s">
        <v>423</v>
      </c>
      <c r="C135" s="45" t="s">
        <v>416</v>
      </c>
      <c r="D135" s="50"/>
      <c r="E135" s="285"/>
      <c r="F135" s="285"/>
      <c r="G135" s="285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195"/>
    </row>
    <row r="136" spans="1:40" s="51" customFormat="1" ht="47.25">
      <c r="A136" s="50">
        <v>106</v>
      </c>
      <c r="B136" s="187" t="s">
        <v>310</v>
      </c>
      <c r="C136" s="45" t="s">
        <v>461</v>
      </c>
      <c r="D136" s="50"/>
      <c r="E136" s="285"/>
      <c r="F136" s="285"/>
      <c r="G136" s="285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195"/>
    </row>
    <row r="137" spans="1:40" s="51" customFormat="1" ht="15.75" customHeight="1">
      <c r="A137" s="50">
        <v>107</v>
      </c>
      <c r="B137" s="44" t="s">
        <v>208</v>
      </c>
      <c r="C137" s="52">
        <v>56</v>
      </c>
      <c r="D137" s="46"/>
      <c r="E137" s="285"/>
      <c r="F137" s="285"/>
      <c r="G137" s="291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195"/>
    </row>
    <row r="138" spans="1:40" s="51" customFormat="1" ht="31.5">
      <c r="A138" s="50">
        <v>108</v>
      </c>
      <c r="B138" s="187" t="s">
        <v>424</v>
      </c>
      <c r="C138" s="54" t="s">
        <v>431</v>
      </c>
      <c r="D138" s="50"/>
      <c r="E138" s="285"/>
      <c r="F138" s="285"/>
      <c r="G138" s="285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195"/>
    </row>
    <row r="139" spans="1:40" s="51" customFormat="1" ht="38.25" customHeight="1">
      <c r="A139" s="50">
        <v>109</v>
      </c>
      <c r="B139" s="187" t="s">
        <v>425</v>
      </c>
      <c r="C139" s="45" t="s">
        <v>461</v>
      </c>
      <c r="D139" s="50"/>
      <c r="E139" s="285"/>
      <c r="F139" s="285"/>
      <c r="G139" s="285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195"/>
    </row>
    <row r="140" spans="1:40" s="51" customFormat="1" ht="15.75">
      <c r="A140" s="50">
        <v>110</v>
      </c>
      <c r="B140" s="44" t="s">
        <v>209</v>
      </c>
      <c r="C140" s="52">
        <v>56</v>
      </c>
      <c r="D140" s="45"/>
      <c r="E140" s="285"/>
      <c r="F140" s="285"/>
      <c r="G140" s="291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195"/>
    </row>
    <row r="141" spans="1:40" s="51" customFormat="1" ht="31.5">
      <c r="A141" s="50">
        <v>111</v>
      </c>
      <c r="B141" s="187" t="s">
        <v>341</v>
      </c>
      <c r="C141" s="45" t="s">
        <v>461</v>
      </c>
      <c r="D141" s="46"/>
      <c r="E141" s="285"/>
      <c r="F141" s="285"/>
      <c r="G141" s="285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195"/>
    </row>
    <row r="142" spans="1:40" s="51" customFormat="1" ht="31.5">
      <c r="A142" s="50">
        <v>113</v>
      </c>
      <c r="B142" s="187" t="s">
        <v>426</v>
      </c>
      <c r="C142" s="45" t="s">
        <v>461</v>
      </c>
      <c r="D142" s="46"/>
      <c r="E142" s="285"/>
      <c r="F142" s="285"/>
      <c r="G142" s="285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195"/>
    </row>
    <row r="143" spans="1:40" s="51" customFormat="1" ht="31.5">
      <c r="A143" s="50">
        <v>112</v>
      </c>
      <c r="B143" s="187" t="s">
        <v>187</v>
      </c>
      <c r="C143" s="45" t="s">
        <v>414</v>
      </c>
      <c r="D143" s="46"/>
      <c r="E143" s="285"/>
      <c r="F143" s="285"/>
      <c r="G143" s="285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195"/>
    </row>
    <row r="144" spans="1:40" s="51" customFormat="1" ht="31.5">
      <c r="A144" s="50"/>
      <c r="B144" s="187" t="s">
        <v>192</v>
      </c>
      <c r="C144" s="45" t="s">
        <v>414</v>
      </c>
      <c r="D144" s="46"/>
      <c r="E144" s="285"/>
      <c r="F144" s="285"/>
      <c r="G144" s="285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195"/>
    </row>
    <row r="145" spans="1:40" s="51" customFormat="1" ht="15.75" customHeight="1">
      <c r="A145" s="50">
        <v>114</v>
      </c>
      <c r="B145" s="44" t="s">
        <v>210</v>
      </c>
      <c r="C145" s="52">
        <v>45</v>
      </c>
      <c r="D145" s="45"/>
      <c r="E145" s="285"/>
      <c r="F145" s="285"/>
      <c r="G145" s="291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195"/>
    </row>
    <row r="146" spans="1:40" s="51" customFormat="1" ht="15.75" customHeight="1">
      <c r="A146" s="50"/>
      <c r="B146" s="275"/>
      <c r="C146" s="52"/>
      <c r="D146" s="45"/>
      <c r="E146" s="50"/>
      <c r="F146" s="50"/>
      <c r="G146" s="291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195"/>
      <c r="AH146" s="195"/>
      <c r="AI146" s="195"/>
      <c r="AJ146" s="195"/>
      <c r="AK146" s="195"/>
      <c r="AL146" s="50"/>
      <c r="AM146" s="195"/>
      <c r="AN146" s="195"/>
    </row>
    <row r="147" spans="1:40" s="51" customFormat="1" ht="14.25" customHeight="1">
      <c r="A147" s="50"/>
      <c r="B147" s="178" t="s">
        <v>451</v>
      </c>
      <c r="C147" s="49" t="s">
        <v>226</v>
      </c>
      <c r="D147" s="49" t="s">
        <v>227</v>
      </c>
      <c r="E147" s="48" t="s">
        <v>515</v>
      </c>
      <c r="F147" s="48"/>
      <c r="G147" s="48"/>
      <c r="H147" s="48" t="s">
        <v>460</v>
      </c>
      <c r="I147" s="48"/>
      <c r="J147" s="48"/>
      <c r="K147" s="48" t="s">
        <v>453</v>
      </c>
      <c r="L147" s="48"/>
      <c r="M147" s="48"/>
      <c r="N147" s="48" t="s">
        <v>516</v>
      </c>
      <c r="O147" s="48"/>
      <c r="P147" s="48"/>
      <c r="Q147" s="48" t="s">
        <v>454</v>
      </c>
      <c r="R147" s="48"/>
      <c r="S147" s="48"/>
      <c r="T147" s="48" t="s">
        <v>455</v>
      </c>
      <c r="U147" s="48"/>
      <c r="V147" s="48"/>
      <c r="W147" s="48" t="s">
        <v>456</v>
      </c>
      <c r="X147" s="48"/>
      <c r="Y147" s="48"/>
      <c r="Z147" s="48" t="s">
        <v>457</v>
      </c>
      <c r="AA147" s="48"/>
      <c r="AB147" s="48"/>
      <c r="AC147" s="48" t="s">
        <v>517</v>
      </c>
      <c r="AD147" s="48"/>
      <c r="AE147" s="48"/>
      <c r="AF147" s="48" t="s">
        <v>518</v>
      </c>
      <c r="AG147" s="179"/>
      <c r="AH147" s="179"/>
      <c r="AI147" s="179" t="s">
        <v>459</v>
      </c>
      <c r="AJ147" s="179"/>
      <c r="AK147" s="179"/>
      <c r="AL147" s="48" t="s">
        <v>458</v>
      </c>
      <c r="AM147" s="179"/>
      <c r="AN147" s="179"/>
    </row>
    <row r="148" spans="1:40" s="51" customFormat="1" ht="45.75" customHeight="1">
      <c r="A148" s="50">
        <v>115</v>
      </c>
      <c r="B148" s="187" t="s">
        <v>427</v>
      </c>
      <c r="C148" s="52" t="s">
        <v>416</v>
      </c>
      <c r="D148" s="45"/>
      <c r="E148" s="285"/>
      <c r="F148" s="285"/>
      <c r="G148" s="285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195"/>
    </row>
    <row r="149" spans="1:40" s="51" customFormat="1" ht="31.5">
      <c r="A149" s="50">
        <v>116</v>
      </c>
      <c r="B149" s="187" t="s">
        <v>215</v>
      </c>
      <c r="C149" s="45" t="s">
        <v>461</v>
      </c>
      <c r="D149" s="50"/>
      <c r="E149" s="285"/>
      <c r="F149" s="285"/>
      <c r="G149" s="285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195"/>
    </row>
    <row r="150" spans="1:40" s="51" customFormat="1" ht="31.5">
      <c r="A150" s="50">
        <v>117</v>
      </c>
      <c r="B150" s="308" t="s">
        <v>127</v>
      </c>
      <c r="C150" s="45" t="s">
        <v>416</v>
      </c>
      <c r="D150" s="50"/>
      <c r="E150" s="285"/>
      <c r="F150" s="285"/>
      <c r="G150" s="285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195"/>
    </row>
    <row r="151" spans="1:40" s="51" customFormat="1" ht="33" customHeight="1">
      <c r="A151" s="50">
        <v>120</v>
      </c>
      <c r="B151" s="308" t="s">
        <v>185</v>
      </c>
      <c r="C151" s="45" t="s">
        <v>461</v>
      </c>
      <c r="D151" s="46"/>
      <c r="E151" s="285"/>
      <c r="F151" s="285"/>
      <c r="G151" s="285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195"/>
    </row>
    <row r="152" spans="1:40" s="51" customFormat="1" ht="33" customHeight="1">
      <c r="A152" s="50"/>
      <c r="B152" s="308" t="s">
        <v>186</v>
      </c>
      <c r="C152" s="45" t="s">
        <v>461</v>
      </c>
      <c r="D152" s="46"/>
      <c r="E152" s="285"/>
      <c r="F152" s="285"/>
      <c r="G152" s="285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195"/>
    </row>
    <row r="153" spans="1:40" s="51" customFormat="1" ht="33" customHeight="1">
      <c r="A153" s="50">
        <v>119</v>
      </c>
      <c r="B153" s="308" t="s">
        <v>188</v>
      </c>
      <c r="C153" s="45" t="s">
        <v>461</v>
      </c>
      <c r="D153" s="46"/>
      <c r="E153" s="285"/>
      <c r="F153" s="285"/>
      <c r="G153" s="285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195"/>
    </row>
    <row r="154" spans="1:40" s="51" customFormat="1" ht="21" customHeight="1">
      <c r="A154" s="50">
        <v>118</v>
      </c>
      <c r="B154" s="44" t="s">
        <v>211</v>
      </c>
      <c r="C154" s="52">
        <v>45</v>
      </c>
      <c r="D154" s="46"/>
      <c r="E154" s="285"/>
      <c r="F154" s="285"/>
      <c r="G154" s="291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195"/>
    </row>
    <row r="155" spans="1:40" s="51" customFormat="1" ht="30.75" customHeight="1">
      <c r="A155" s="50"/>
      <c r="B155" s="187" t="s">
        <v>189</v>
      </c>
      <c r="C155" s="45" t="s">
        <v>461</v>
      </c>
      <c r="D155" s="46"/>
      <c r="E155" s="285"/>
      <c r="F155" s="285"/>
      <c r="G155" s="285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195"/>
    </row>
    <row r="156" spans="1:40" s="51" customFormat="1" ht="30" customHeight="1">
      <c r="A156" s="50"/>
      <c r="B156" s="187" t="s">
        <v>190</v>
      </c>
      <c r="C156" s="54" t="s">
        <v>431</v>
      </c>
      <c r="D156" s="46"/>
      <c r="E156" s="285"/>
      <c r="F156" s="285"/>
      <c r="G156" s="285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195"/>
    </row>
    <row r="157" spans="1:40" s="51" customFormat="1" ht="16.5" customHeight="1">
      <c r="A157" s="50">
        <v>121</v>
      </c>
      <c r="B157" s="44" t="s">
        <v>212</v>
      </c>
      <c r="C157" s="52">
        <v>56</v>
      </c>
      <c r="D157" s="46"/>
      <c r="E157" s="285"/>
      <c r="F157" s="285"/>
      <c r="G157" s="291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195"/>
    </row>
    <row r="158" spans="1:40" s="51" customFormat="1" ht="68.25" customHeight="1">
      <c r="A158" s="50">
        <v>122</v>
      </c>
      <c r="B158" s="187" t="s">
        <v>364</v>
      </c>
      <c r="C158" s="45" t="s">
        <v>465</v>
      </c>
      <c r="D158" s="50"/>
      <c r="E158" s="285"/>
      <c r="F158" s="285"/>
      <c r="G158" s="285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195"/>
    </row>
    <row r="159" spans="1:40" s="51" customFormat="1" ht="31.5">
      <c r="A159" s="50">
        <v>123</v>
      </c>
      <c r="B159" s="187" t="s">
        <v>340</v>
      </c>
      <c r="C159" s="45" t="s">
        <v>465</v>
      </c>
      <c r="D159" s="50"/>
      <c r="E159" s="285"/>
      <c r="F159" s="285"/>
      <c r="G159" s="285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195"/>
    </row>
    <row r="160" spans="1:40" s="51" customFormat="1" ht="31.5">
      <c r="A160" s="50"/>
      <c r="B160" s="187" t="s">
        <v>191</v>
      </c>
      <c r="C160" s="45" t="s">
        <v>465</v>
      </c>
      <c r="D160" s="50"/>
      <c r="E160" s="285"/>
      <c r="F160" s="285"/>
      <c r="G160" s="285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195"/>
    </row>
    <row r="161" spans="1:40" s="51" customFormat="1" ht="15.75">
      <c r="A161" s="50">
        <v>124</v>
      </c>
      <c r="B161" s="44" t="s">
        <v>218</v>
      </c>
      <c r="C161" s="45">
        <v>4</v>
      </c>
      <c r="D161" s="45"/>
      <c r="E161" s="50"/>
      <c r="F161" s="50"/>
      <c r="G161" s="50"/>
      <c r="H161" s="50"/>
      <c r="I161" s="50"/>
      <c r="J161" s="50"/>
      <c r="K161" s="285"/>
      <c r="L161" s="285"/>
      <c r="M161" s="285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195"/>
    </row>
    <row r="162" spans="1:40" s="51" customFormat="1" ht="15.75">
      <c r="A162" s="50">
        <v>125</v>
      </c>
      <c r="B162" s="44" t="s">
        <v>219</v>
      </c>
      <c r="C162" s="52">
        <v>8</v>
      </c>
      <c r="D162" s="46"/>
      <c r="E162" s="50"/>
      <c r="F162" s="50"/>
      <c r="G162" s="50"/>
      <c r="H162" s="50"/>
      <c r="I162" s="50"/>
      <c r="J162" s="285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113"/>
      <c r="AA162" s="113"/>
      <c r="AB162" s="113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195"/>
    </row>
    <row r="163" spans="1:40" s="51" customFormat="1" ht="14.25" customHeight="1">
      <c r="A163" s="50"/>
      <c r="B163" s="48" t="s">
        <v>451</v>
      </c>
      <c r="C163" s="49" t="s">
        <v>226</v>
      </c>
      <c r="D163" s="49" t="s">
        <v>227</v>
      </c>
      <c r="E163" s="48" t="s">
        <v>515</v>
      </c>
      <c r="F163" s="48"/>
      <c r="G163" s="48"/>
      <c r="H163" s="48" t="s">
        <v>460</v>
      </c>
      <c r="I163" s="48"/>
      <c r="J163" s="48"/>
      <c r="K163" s="48" t="s">
        <v>453</v>
      </c>
      <c r="L163" s="48"/>
      <c r="M163" s="48"/>
      <c r="N163" s="48" t="s">
        <v>516</v>
      </c>
      <c r="O163" s="48"/>
      <c r="P163" s="48"/>
      <c r="Q163" s="48" t="s">
        <v>454</v>
      </c>
      <c r="R163" s="48"/>
      <c r="S163" s="48"/>
      <c r="T163" s="48" t="s">
        <v>455</v>
      </c>
      <c r="U163" s="48"/>
      <c r="V163" s="48"/>
      <c r="W163" s="48" t="s">
        <v>456</v>
      </c>
      <c r="X163" s="48"/>
      <c r="Y163" s="48"/>
      <c r="Z163" s="48" t="s">
        <v>457</v>
      </c>
      <c r="AA163" s="48"/>
      <c r="AB163" s="48"/>
      <c r="AC163" s="48" t="s">
        <v>517</v>
      </c>
      <c r="AD163" s="48"/>
      <c r="AE163" s="48"/>
      <c r="AF163" s="48" t="s">
        <v>518</v>
      </c>
      <c r="AG163" s="48"/>
      <c r="AH163" s="48"/>
      <c r="AI163" s="48" t="s">
        <v>459</v>
      </c>
      <c r="AJ163" s="48"/>
      <c r="AK163" s="48"/>
      <c r="AL163" s="48" t="s">
        <v>458</v>
      </c>
      <c r="AM163" s="48"/>
      <c r="AN163" s="179"/>
    </row>
    <row r="164" spans="1:40" s="51" customFormat="1" ht="15.75">
      <c r="A164" s="50">
        <v>126</v>
      </c>
      <c r="B164" s="44" t="s">
        <v>220</v>
      </c>
      <c r="C164" s="52">
        <v>8</v>
      </c>
      <c r="D164" s="46"/>
      <c r="E164" s="50"/>
      <c r="F164" s="50"/>
      <c r="G164" s="50"/>
      <c r="H164" s="285"/>
      <c r="I164" s="285"/>
      <c r="J164" s="285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195"/>
    </row>
    <row r="165" spans="1:40" s="51" customFormat="1" ht="15.75">
      <c r="A165" s="50">
        <v>127</v>
      </c>
      <c r="B165" s="44" t="s">
        <v>221</v>
      </c>
      <c r="C165" s="52">
        <v>8</v>
      </c>
      <c r="D165" s="46"/>
      <c r="E165" s="50"/>
      <c r="F165" s="50"/>
      <c r="G165" s="50"/>
      <c r="H165" s="285"/>
      <c r="I165" s="285"/>
      <c r="J165" s="285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195"/>
    </row>
    <row r="166" spans="1:44" s="69" customFormat="1" ht="13.5" thickBot="1">
      <c r="A166" s="116"/>
      <c r="B166" s="117" t="s">
        <v>618</v>
      </c>
      <c r="C166" s="118">
        <v>6539</v>
      </c>
      <c r="D166" s="118">
        <v>143</v>
      </c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241"/>
      <c r="AR166" s="267">
        <f>C166-AP166</f>
        <v>6539</v>
      </c>
    </row>
    <row r="167" spans="1:40" s="69" customFormat="1" ht="13.5" thickBot="1">
      <c r="A167" s="70"/>
      <c r="B167" s="82" t="s">
        <v>619</v>
      </c>
      <c r="C167" s="83">
        <f>E167+H167+K167+N167+Q167+T167+W167+Z167+AC167+AF167+AI167+AL167</f>
        <v>11748</v>
      </c>
      <c r="D167" s="84"/>
      <c r="E167" s="83">
        <f>G167</f>
        <v>612</v>
      </c>
      <c r="F167" s="83"/>
      <c r="G167" s="230">
        <f>G113+G97+G68+G67+G66+G65+G64+G63+G62+G61+G58+G57+G32+G31+G22+G129+G131+G132+G133+G134+G135+G136+G137+G138+G139+G140+G141+G142+G143+G144+G145+G148+G149+G150+G151+G152+G153+G154+G155+G156+G157+G158+G159+G160+G128+G70</f>
        <v>612</v>
      </c>
      <c r="H167" s="83">
        <f>J167</f>
        <v>155</v>
      </c>
      <c r="I167" s="83"/>
      <c r="J167" s="230">
        <f>J125+J122+J56+J55+J54+J165+J164+J162</f>
        <v>155</v>
      </c>
      <c r="K167" s="83">
        <f>M167</f>
        <v>1131</v>
      </c>
      <c r="L167" s="83"/>
      <c r="M167" s="230">
        <f>M118+M112+M111+M110+M109+M108+M102+M100+M75+M74+M27+M26+M20+M19+M17+M15+M14+M161</f>
        <v>1131</v>
      </c>
      <c r="N167" s="83">
        <f>P167</f>
        <v>2096</v>
      </c>
      <c r="O167" s="83"/>
      <c r="P167" s="230">
        <f>SUM(P148:P165)+SUM(P128:P145)+SUM(P100:P125)+SUM(P78:P97)+SUM(P72:P76)+SUM(P61:P70)+SUM(P54:P58)+SUM(P41:P52)+P36+SUM(P12:P34)</f>
        <v>2096</v>
      </c>
      <c r="Q167" s="83">
        <f>S167</f>
        <v>996</v>
      </c>
      <c r="R167" s="83"/>
      <c r="S167" s="230">
        <f>S117+S116+S115+S114+S101+S93+S92+S91+S90+S28+S24+S12</f>
        <v>996</v>
      </c>
      <c r="T167" s="83">
        <f>V167</f>
        <v>884</v>
      </c>
      <c r="U167" s="83"/>
      <c r="V167" s="230">
        <f>V119+V34+V33+V30+V29+V23+V18</f>
        <v>884</v>
      </c>
      <c r="W167" s="83">
        <f>Y167</f>
        <v>612</v>
      </c>
      <c r="X167" s="83"/>
      <c r="Y167" s="230">
        <f>Y113+Y97+Y68+Y67+Y66+Y65+Y64+Y63+Y62+Y61+Y58+Y57+Y32+Y31+Y22+Y70</f>
        <v>612</v>
      </c>
      <c r="Z167" s="83">
        <f>AB167</f>
        <v>155</v>
      </c>
      <c r="AA167" s="83"/>
      <c r="AB167" s="230">
        <f>AB125+AB122+AB56+AB55+AB54</f>
        <v>155</v>
      </c>
      <c r="AC167" s="83">
        <f>AE167</f>
        <v>1131</v>
      </c>
      <c r="AD167" s="83"/>
      <c r="AE167" s="230">
        <f>AE118+AE112+AE111+AE110+AE109+AE108+AE102+AE100+AE75+AE74+AE27+AE26+AE20+AE19+AE17+AE15+AE14</f>
        <v>1131</v>
      </c>
      <c r="AF167" s="83">
        <f>AH167</f>
        <v>2096</v>
      </c>
      <c r="AG167" s="83"/>
      <c r="AH167" s="230">
        <f>SUM(AH128:AH165)+SUM(AH100:AH125)+SUM(AH78:AH97)+SUM(AH72:AH76)+SUM(AH54:AH70)+SUM(AH41:AH52)+AH36+SUM(AH12:AH34)</f>
        <v>2096</v>
      </c>
      <c r="AI167" s="83">
        <f>AK167</f>
        <v>996</v>
      </c>
      <c r="AJ167" s="83"/>
      <c r="AK167" s="230">
        <f>AK12+AK24+AK25+AK28+AK90+AK91+AK92+AK93+AK101+AK114+AK115+AK116+AK117+AK52+AK50+AK51+AK49+AK48+AK47+AK46+AK45+AK44+AK43+AK42+AK41+AK36</f>
        <v>996</v>
      </c>
      <c r="AL167" s="83">
        <v>884</v>
      </c>
      <c r="AM167" s="83"/>
      <c r="AN167" s="242">
        <f>AN18+AN23+AN29+AN30+AN33+AN34+AN119</f>
        <v>884</v>
      </c>
    </row>
    <row r="168" spans="1:40" s="69" customFormat="1" ht="13.5" thickBot="1">
      <c r="A168" s="77"/>
      <c r="B168" s="78" t="s">
        <v>620</v>
      </c>
      <c r="C168" s="79">
        <f>E168+H168+K168+N168+Q168+T168+W168+Z168+AC168+AF168+AI168+AL168</f>
        <v>572</v>
      </c>
      <c r="D168" s="80"/>
      <c r="E168" s="79">
        <f>F168</f>
        <v>111</v>
      </c>
      <c r="F168" s="231">
        <f>F68+F67+F69+F66+F65+F64+F61+F58+F57+F70</f>
        <v>111</v>
      </c>
      <c r="G168" s="79"/>
      <c r="H168" s="79">
        <v>32</v>
      </c>
      <c r="I168" s="231">
        <f>I56+I55+I54</f>
        <v>32</v>
      </c>
      <c r="J168" s="79"/>
      <c r="K168" s="79">
        <v>0</v>
      </c>
      <c r="L168" s="231"/>
      <c r="M168" s="79"/>
      <c r="N168" s="79">
        <f>O168</f>
        <v>111</v>
      </c>
      <c r="O168" s="231">
        <f>O69+O68+O67+O66+O65+O64+O61+O57+O70</f>
        <v>111</v>
      </c>
      <c r="P168" s="79"/>
      <c r="Q168" s="79">
        <f>R168</f>
        <v>32</v>
      </c>
      <c r="R168" s="231">
        <f>R56+R55+R54</f>
        <v>32</v>
      </c>
      <c r="S168" s="79"/>
      <c r="T168" s="79">
        <v>0</v>
      </c>
      <c r="U168" s="231"/>
      <c r="V168" s="79"/>
      <c r="W168" s="79">
        <v>111</v>
      </c>
      <c r="X168" s="231">
        <f>X69+X68+X67+X66+X65+X64+X61+X57+X70</f>
        <v>111</v>
      </c>
      <c r="Y168" s="79"/>
      <c r="Z168" s="79">
        <v>32</v>
      </c>
      <c r="AA168" s="231">
        <f>AA56+AA55+AA54</f>
        <v>32</v>
      </c>
      <c r="AB168" s="79"/>
      <c r="AC168" s="79">
        <v>0</v>
      </c>
      <c r="AD168" s="231"/>
      <c r="AE168" s="79"/>
      <c r="AF168" s="79">
        <f>AG168</f>
        <v>111</v>
      </c>
      <c r="AG168" s="231">
        <f>AG69+AG68+AG67+AG66+AG65+AG64+AG61+AG57+AG70</f>
        <v>111</v>
      </c>
      <c r="AH168" s="79"/>
      <c r="AI168" s="79">
        <f>AJ168</f>
        <v>32</v>
      </c>
      <c r="AJ168" s="235">
        <f>AJ56+AJ55+AJ54</f>
        <v>32</v>
      </c>
      <c r="AK168" s="196"/>
      <c r="AL168" s="81">
        <v>0</v>
      </c>
      <c r="AM168" s="235"/>
      <c r="AN168" s="196"/>
    </row>
    <row r="169" spans="1:40" s="69" customFormat="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0" s="76" customFormat="1" ht="15">
      <c r="A170" s="335" t="s">
        <v>17</v>
      </c>
      <c r="B170" s="335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181"/>
      <c r="AN170" s="181"/>
    </row>
    <row r="173" spans="17:19" ht="12.75">
      <c r="Q173" s="75"/>
      <c r="R173" s="75"/>
      <c r="S173" s="75"/>
    </row>
  </sheetData>
  <sheetProtection/>
  <mergeCells count="18">
    <mergeCell ref="A99:AL99"/>
    <mergeCell ref="A71:AL71"/>
    <mergeCell ref="A127:AL127"/>
    <mergeCell ref="A170:AL170"/>
    <mergeCell ref="A77:AL77"/>
    <mergeCell ref="A9:AL9"/>
    <mergeCell ref="A11:AL11"/>
    <mergeCell ref="A35:AL35"/>
    <mergeCell ref="A53:AL53"/>
    <mergeCell ref="A40:AL40"/>
    <mergeCell ref="A1:AL1"/>
    <mergeCell ref="A2:AL2"/>
    <mergeCell ref="A3:AL3"/>
    <mergeCell ref="A6:A7"/>
    <mergeCell ref="B6:B7"/>
    <mergeCell ref="C6:C7"/>
    <mergeCell ref="D6:D7"/>
    <mergeCell ref="E6:AL6"/>
  </mergeCells>
  <printOptions/>
  <pageMargins left="0" right="0" top="0.3937007874015748" bottom="0.1968503937007874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67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3.875" style="0" customWidth="1"/>
    <col min="2" max="2" width="30.125" style="0" customWidth="1"/>
    <col min="4" max="4" width="11.75390625" style="0" customWidth="1"/>
    <col min="5" max="5" width="8.625" style="0" customWidth="1"/>
    <col min="6" max="7" width="8.625" style="0" hidden="1" customWidth="1"/>
    <col min="8" max="8" width="8.25390625" style="0" customWidth="1"/>
    <col min="9" max="10" width="8.25390625" style="0" hidden="1" customWidth="1"/>
    <col min="11" max="11" width="8.125" style="0" customWidth="1"/>
    <col min="12" max="13" width="8.125" style="0" hidden="1" customWidth="1"/>
    <col min="14" max="14" width="7.75390625" style="0" customWidth="1"/>
    <col min="15" max="16" width="7.75390625" style="0" hidden="1" customWidth="1"/>
    <col min="17" max="17" width="7.75390625" style="0" customWidth="1"/>
    <col min="18" max="19" width="7.75390625" style="0" hidden="1" customWidth="1"/>
    <col min="20" max="20" width="7.75390625" style="0" customWidth="1"/>
    <col min="21" max="22" width="7.75390625" style="0" hidden="1" customWidth="1"/>
    <col min="23" max="23" width="8.125" style="0" customWidth="1"/>
    <col min="24" max="25" width="8.125" style="0" hidden="1" customWidth="1"/>
    <col min="26" max="26" width="8.125" style="0" customWidth="1"/>
    <col min="27" max="28" width="8.125" style="0" hidden="1" customWidth="1"/>
    <col min="29" max="29" width="8.375" style="0" customWidth="1"/>
    <col min="30" max="31" width="8.375" style="0" hidden="1" customWidth="1"/>
    <col min="32" max="32" width="7.75390625" style="0" customWidth="1"/>
    <col min="33" max="34" width="7.75390625" style="0" hidden="1" customWidth="1"/>
    <col min="35" max="35" width="7.125" style="0" customWidth="1"/>
    <col min="36" max="37" width="7.125" style="0" hidden="1" customWidth="1"/>
    <col min="38" max="38" width="8.25390625" style="0" customWidth="1"/>
    <col min="39" max="39" width="8.25390625" style="0" hidden="1" customWidth="1"/>
    <col min="40" max="40" width="7.125" style="0" hidden="1" customWidth="1"/>
    <col min="41" max="42" width="0" style="0" hidden="1" customWidth="1"/>
  </cols>
  <sheetData>
    <row r="2" ht="12.75">
      <c r="B2" s="13"/>
    </row>
    <row r="3" spans="1:40" s="102" customFormat="1" ht="14.25">
      <c r="A3" s="352" t="s">
        <v>224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180"/>
      <c r="AN3" s="180"/>
    </row>
    <row r="4" spans="1:40" s="102" customFormat="1" ht="14.25">
      <c r="A4" s="352" t="s">
        <v>225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180"/>
      <c r="AN4" s="180"/>
    </row>
    <row r="5" spans="1:40" s="102" customFormat="1" ht="14.25">
      <c r="A5" s="352" t="s">
        <v>892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180"/>
      <c r="AN5" s="180"/>
    </row>
    <row r="6" s="102" customFormat="1" ht="12.75"/>
    <row r="7" spans="1:40" s="102" customFormat="1" ht="16.5" customHeight="1">
      <c r="A7" s="353" t="s">
        <v>476</v>
      </c>
      <c r="B7" s="353" t="s">
        <v>451</v>
      </c>
      <c r="C7" s="353" t="s">
        <v>477</v>
      </c>
      <c r="D7" s="353" t="s">
        <v>452</v>
      </c>
      <c r="E7" s="353" t="s">
        <v>519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199"/>
      <c r="AN7" s="199"/>
    </row>
    <row r="8" spans="1:42" s="102" customFormat="1" ht="16.5" customHeight="1">
      <c r="A8" s="353"/>
      <c r="B8" s="353"/>
      <c r="C8" s="353"/>
      <c r="D8" s="353"/>
      <c r="E8" s="48" t="s">
        <v>515</v>
      </c>
      <c r="F8" s="48" t="s">
        <v>380</v>
      </c>
      <c r="G8" s="48" t="s">
        <v>381</v>
      </c>
      <c r="H8" s="48" t="s">
        <v>460</v>
      </c>
      <c r="I8" s="48" t="s">
        <v>380</v>
      </c>
      <c r="J8" s="48" t="s">
        <v>381</v>
      </c>
      <c r="K8" s="48" t="s">
        <v>453</v>
      </c>
      <c r="L8" s="48" t="s">
        <v>380</v>
      </c>
      <c r="M8" s="48" t="s">
        <v>381</v>
      </c>
      <c r="N8" s="48" t="s">
        <v>516</v>
      </c>
      <c r="O8" s="48" t="s">
        <v>380</v>
      </c>
      <c r="P8" s="48" t="s">
        <v>381</v>
      </c>
      <c r="Q8" s="48" t="s">
        <v>454</v>
      </c>
      <c r="R8" s="48" t="s">
        <v>380</v>
      </c>
      <c r="S8" s="48" t="s">
        <v>381</v>
      </c>
      <c r="T8" s="48" t="s">
        <v>455</v>
      </c>
      <c r="U8" s="48" t="s">
        <v>380</v>
      </c>
      <c r="V8" s="48" t="s">
        <v>381</v>
      </c>
      <c r="W8" s="48" t="s">
        <v>456</v>
      </c>
      <c r="X8" s="48" t="s">
        <v>380</v>
      </c>
      <c r="Y8" s="48" t="s">
        <v>381</v>
      </c>
      <c r="Z8" s="48" t="s">
        <v>457</v>
      </c>
      <c r="AA8" s="48" t="s">
        <v>380</v>
      </c>
      <c r="AB8" s="48" t="s">
        <v>381</v>
      </c>
      <c r="AC8" s="48" t="s">
        <v>517</v>
      </c>
      <c r="AD8" s="48" t="s">
        <v>380</v>
      </c>
      <c r="AE8" s="48" t="s">
        <v>381</v>
      </c>
      <c r="AF8" s="48" t="s">
        <v>518</v>
      </c>
      <c r="AG8" s="48" t="s">
        <v>380</v>
      </c>
      <c r="AH8" s="48" t="s">
        <v>381</v>
      </c>
      <c r="AI8" s="48" t="s">
        <v>459</v>
      </c>
      <c r="AJ8" s="48" t="s">
        <v>380</v>
      </c>
      <c r="AK8" s="48" t="s">
        <v>381</v>
      </c>
      <c r="AL8" s="48" t="s">
        <v>458</v>
      </c>
      <c r="AM8" s="48" t="s">
        <v>380</v>
      </c>
      <c r="AN8" s="48" t="s">
        <v>381</v>
      </c>
      <c r="AO8" s="266" t="s">
        <v>120</v>
      </c>
      <c r="AP8" s="266" t="s">
        <v>122</v>
      </c>
    </row>
    <row r="9" spans="1:40" s="102" customFormat="1" ht="15.7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/>
      <c r="G9" s="103"/>
      <c r="H9" s="103">
        <v>6</v>
      </c>
      <c r="I9" s="103"/>
      <c r="J9" s="103"/>
      <c r="K9" s="103">
        <v>7</v>
      </c>
      <c r="L9" s="103"/>
      <c r="M9" s="103"/>
      <c r="N9" s="103">
        <v>8</v>
      </c>
      <c r="O9" s="103"/>
      <c r="P9" s="103"/>
      <c r="Q9" s="103">
        <v>9</v>
      </c>
      <c r="R9" s="103"/>
      <c r="S9" s="103"/>
      <c r="T9" s="103">
        <v>10</v>
      </c>
      <c r="U9" s="103"/>
      <c r="V9" s="103"/>
      <c r="W9" s="103">
        <v>11</v>
      </c>
      <c r="X9" s="103"/>
      <c r="Y9" s="103"/>
      <c r="Z9" s="103">
        <v>12</v>
      </c>
      <c r="AA9" s="103"/>
      <c r="AB9" s="103"/>
      <c r="AC9" s="103">
        <v>13</v>
      </c>
      <c r="AD9" s="103"/>
      <c r="AE9" s="103"/>
      <c r="AF9" s="103">
        <v>14</v>
      </c>
      <c r="AG9" s="103"/>
      <c r="AH9" s="103"/>
      <c r="AI9" s="103">
        <v>15</v>
      </c>
      <c r="AJ9" s="103"/>
      <c r="AK9" s="103"/>
      <c r="AL9" s="103">
        <v>16</v>
      </c>
      <c r="AM9" s="103"/>
      <c r="AN9" s="103"/>
    </row>
    <row r="10" spans="1:40" s="102" customFormat="1" ht="15.75" customHeight="1">
      <c r="A10" s="346" t="s">
        <v>28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8"/>
      <c r="AM10" s="200"/>
      <c r="AN10" s="200"/>
    </row>
    <row r="11" spans="1:40" s="102" customFormat="1" ht="15.75" customHeight="1">
      <c r="A11" s="336" t="s">
        <v>474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8"/>
      <c r="AM11" s="198"/>
      <c r="AN11" s="198"/>
    </row>
    <row r="12" spans="1:42" s="72" customFormat="1" ht="15.75">
      <c r="A12" s="47">
        <v>1</v>
      </c>
      <c r="B12" s="301" t="s">
        <v>29</v>
      </c>
      <c r="C12" s="45">
        <v>12</v>
      </c>
      <c r="D12" s="45">
        <v>12</v>
      </c>
      <c r="E12" s="306" t="s">
        <v>843</v>
      </c>
      <c r="F12" s="201">
        <v>12</v>
      </c>
      <c r="G12" s="202">
        <v>12</v>
      </c>
      <c r="H12" s="50"/>
      <c r="I12" s="50"/>
      <c r="J12" s="50"/>
      <c r="K12" s="50"/>
      <c r="L12" s="50"/>
      <c r="M12" s="50"/>
      <c r="N12" s="307" t="s">
        <v>87</v>
      </c>
      <c r="O12" s="201">
        <v>12</v>
      </c>
      <c r="P12" s="50"/>
      <c r="Q12" s="50"/>
      <c r="R12" s="50"/>
      <c r="S12" s="50"/>
      <c r="T12" s="50"/>
      <c r="U12" s="50"/>
      <c r="V12" s="50"/>
      <c r="W12" s="307" t="s">
        <v>84</v>
      </c>
      <c r="X12" s="201">
        <v>12</v>
      </c>
      <c r="Y12" s="202">
        <v>12</v>
      </c>
      <c r="Z12" s="50"/>
      <c r="AA12" s="50"/>
      <c r="AB12" s="50"/>
      <c r="AC12" s="50"/>
      <c r="AD12" s="50"/>
      <c r="AE12" s="50"/>
      <c r="AF12" s="307" t="s">
        <v>88</v>
      </c>
      <c r="AG12" s="201">
        <v>12</v>
      </c>
      <c r="AH12" s="50"/>
      <c r="AI12" s="50"/>
      <c r="AJ12" s="50"/>
      <c r="AK12" s="50"/>
      <c r="AL12" s="50"/>
      <c r="AM12" s="50"/>
      <c r="AN12" s="50"/>
      <c r="AO12" s="72">
        <v>12</v>
      </c>
      <c r="AP12" s="72">
        <v>12</v>
      </c>
    </row>
    <row r="13" spans="1:42" s="72" customFormat="1" ht="21" customHeight="1">
      <c r="A13" s="50">
        <v>2</v>
      </c>
      <c r="B13" s="44" t="s">
        <v>30</v>
      </c>
      <c r="C13" s="45">
        <v>9</v>
      </c>
      <c r="D13" s="150" t="s">
        <v>590</v>
      </c>
      <c r="E13" s="306" t="s">
        <v>843</v>
      </c>
      <c r="F13" s="201">
        <v>9</v>
      </c>
      <c r="G13" s="202">
        <v>9</v>
      </c>
      <c r="H13" s="50"/>
      <c r="I13" s="50"/>
      <c r="J13" s="50"/>
      <c r="K13" s="50"/>
      <c r="L13" s="50"/>
      <c r="M13" s="50"/>
      <c r="N13" s="307" t="s">
        <v>87</v>
      </c>
      <c r="O13" s="201">
        <v>9</v>
      </c>
      <c r="P13" s="50"/>
      <c r="Q13" s="50"/>
      <c r="R13" s="50"/>
      <c r="S13" s="50"/>
      <c r="T13" s="50"/>
      <c r="U13" s="50"/>
      <c r="V13" s="50"/>
      <c r="W13" s="307" t="s">
        <v>84</v>
      </c>
      <c r="X13" s="201">
        <v>9</v>
      </c>
      <c r="Y13" s="202">
        <v>9</v>
      </c>
      <c r="Z13" s="50"/>
      <c r="AA13" s="50"/>
      <c r="AB13" s="50"/>
      <c r="AC13" s="50"/>
      <c r="AD13" s="50"/>
      <c r="AE13" s="50"/>
      <c r="AF13" s="307" t="s">
        <v>88</v>
      </c>
      <c r="AG13" s="201">
        <v>9</v>
      </c>
      <c r="AH13" s="50"/>
      <c r="AI13" s="50"/>
      <c r="AJ13" s="50"/>
      <c r="AK13" s="50"/>
      <c r="AL13" s="50"/>
      <c r="AM13" s="50"/>
      <c r="AN13" s="50"/>
      <c r="AO13" s="72">
        <v>9</v>
      </c>
      <c r="AP13" s="72">
        <v>9</v>
      </c>
    </row>
    <row r="14" spans="1:42" s="72" customFormat="1" ht="15.75">
      <c r="A14" s="50">
        <v>3</v>
      </c>
      <c r="B14" s="44" t="s">
        <v>31</v>
      </c>
      <c r="C14" s="45">
        <v>12</v>
      </c>
      <c r="D14" s="45">
        <v>12</v>
      </c>
      <c r="E14" s="306" t="s">
        <v>843</v>
      </c>
      <c r="F14" s="201">
        <v>12</v>
      </c>
      <c r="G14" s="202">
        <v>12</v>
      </c>
      <c r="H14" s="50"/>
      <c r="I14" s="50"/>
      <c r="J14" s="50"/>
      <c r="K14" s="50"/>
      <c r="L14" s="50"/>
      <c r="M14" s="50"/>
      <c r="N14" s="307" t="s">
        <v>87</v>
      </c>
      <c r="O14" s="201">
        <v>12</v>
      </c>
      <c r="P14" s="50"/>
      <c r="Q14" s="50"/>
      <c r="R14" s="50"/>
      <c r="S14" s="50"/>
      <c r="T14" s="50"/>
      <c r="U14" s="50"/>
      <c r="V14" s="50"/>
      <c r="W14" s="307" t="s">
        <v>84</v>
      </c>
      <c r="X14" s="201">
        <v>12</v>
      </c>
      <c r="Y14" s="202">
        <v>12</v>
      </c>
      <c r="Z14" s="50"/>
      <c r="AA14" s="50"/>
      <c r="AB14" s="50"/>
      <c r="AC14" s="50"/>
      <c r="AD14" s="50"/>
      <c r="AE14" s="50"/>
      <c r="AF14" s="307" t="s">
        <v>88</v>
      </c>
      <c r="AG14" s="201">
        <v>12</v>
      </c>
      <c r="AH14" s="50"/>
      <c r="AI14" s="50"/>
      <c r="AJ14" s="50"/>
      <c r="AK14" s="50"/>
      <c r="AL14" s="50"/>
      <c r="AM14" s="50"/>
      <c r="AN14" s="50"/>
      <c r="AO14" s="72">
        <v>12</v>
      </c>
      <c r="AP14" s="72">
        <v>12</v>
      </c>
    </row>
    <row r="15" spans="1:42" s="72" customFormat="1" ht="15.75" customHeight="1">
      <c r="A15" s="50">
        <v>4</v>
      </c>
      <c r="B15" s="44" t="s">
        <v>32</v>
      </c>
      <c r="C15" s="45" t="s">
        <v>591</v>
      </c>
      <c r="D15" s="45" t="s">
        <v>592</v>
      </c>
      <c r="E15" s="306" t="s">
        <v>843</v>
      </c>
      <c r="F15" s="201">
        <v>2</v>
      </c>
      <c r="G15" s="202">
        <v>3</v>
      </c>
      <c r="H15" s="50"/>
      <c r="I15" s="50"/>
      <c r="J15" s="50"/>
      <c r="K15" s="50"/>
      <c r="L15" s="50"/>
      <c r="M15" s="50"/>
      <c r="N15" s="307" t="s">
        <v>87</v>
      </c>
      <c r="O15" s="201">
        <v>2</v>
      </c>
      <c r="P15" s="50"/>
      <c r="Q15" s="50"/>
      <c r="R15" s="50"/>
      <c r="S15" s="50"/>
      <c r="T15" s="50"/>
      <c r="U15" s="50"/>
      <c r="V15" s="50"/>
      <c r="W15" s="307" t="s">
        <v>84</v>
      </c>
      <c r="X15" s="201">
        <v>2</v>
      </c>
      <c r="Y15" s="202">
        <v>3</v>
      </c>
      <c r="Z15" s="50"/>
      <c r="AA15" s="50"/>
      <c r="AB15" s="50"/>
      <c r="AC15" s="50"/>
      <c r="AD15" s="50"/>
      <c r="AE15" s="50"/>
      <c r="AF15" s="307" t="s">
        <v>88</v>
      </c>
      <c r="AG15" s="201">
        <v>2</v>
      </c>
      <c r="AH15" s="50"/>
      <c r="AI15" s="50"/>
      <c r="AJ15" s="50"/>
      <c r="AK15" s="50"/>
      <c r="AL15" s="50"/>
      <c r="AM15" s="50"/>
      <c r="AN15" s="50"/>
      <c r="AO15" s="72">
        <v>2</v>
      </c>
      <c r="AP15" s="72">
        <v>3</v>
      </c>
    </row>
    <row r="16" spans="1:40" s="72" customFormat="1" ht="45" customHeight="1">
      <c r="A16" s="50">
        <v>5</v>
      </c>
      <c r="B16" s="187" t="s">
        <v>222</v>
      </c>
      <c r="C16" s="45" t="s">
        <v>468</v>
      </c>
      <c r="D16" s="54"/>
      <c r="E16" s="306" t="s">
        <v>844</v>
      </c>
      <c r="F16" s="149"/>
      <c r="G16" s="202">
        <v>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07" t="s">
        <v>86</v>
      </c>
      <c r="X16" s="50"/>
      <c r="Y16" s="202">
        <v>1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2" s="72" customFormat="1" ht="15.75">
      <c r="A17" s="50">
        <v>6</v>
      </c>
      <c r="B17" s="44" t="s">
        <v>33</v>
      </c>
      <c r="C17" s="45">
        <v>8</v>
      </c>
      <c r="D17" s="45">
        <v>8</v>
      </c>
      <c r="E17" s="306" t="s">
        <v>843</v>
      </c>
      <c r="F17" s="201">
        <v>8</v>
      </c>
      <c r="G17" s="202">
        <v>8</v>
      </c>
      <c r="H17" s="50"/>
      <c r="I17" s="50"/>
      <c r="J17" s="50"/>
      <c r="K17" s="50"/>
      <c r="L17" s="50"/>
      <c r="M17" s="50"/>
      <c r="N17" s="307" t="s">
        <v>908</v>
      </c>
      <c r="O17" s="201">
        <v>8</v>
      </c>
      <c r="P17" s="50"/>
      <c r="Q17" s="50"/>
      <c r="R17" s="50"/>
      <c r="S17" s="50"/>
      <c r="T17" s="50"/>
      <c r="U17" s="50"/>
      <c r="V17" s="50"/>
      <c r="W17" s="307" t="s">
        <v>84</v>
      </c>
      <c r="X17" s="201">
        <v>8</v>
      </c>
      <c r="Y17" s="202">
        <v>8</v>
      </c>
      <c r="Z17" s="50"/>
      <c r="AA17" s="50"/>
      <c r="AB17" s="50"/>
      <c r="AC17" s="50"/>
      <c r="AD17" s="50"/>
      <c r="AE17" s="50"/>
      <c r="AF17" s="307" t="s">
        <v>88</v>
      </c>
      <c r="AG17" s="201">
        <v>8</v>
      </c>
      <c r="AH17" s="50"/>
      <c r="AI17" s="50"/>
      <c r="AJ17" s="50"/>
      <c r="AK17" s="50"/>
      <c r="AL17" s="50"/>
      <c r="AM17" s="50"/>
      <c r="AN17" s="50"/>
      <c r="AO17" s="72">
        <v>8</v>
      </c>
      <c r="AP17" s="72">
        <v>8</v>
      </c>
    </row>
    <row r="18" spans="1:42" s="72" customFormat="1" ht="15.75">
      <c r="A18" s="50">
        <v>7</v>
      </c>
      <c r="B18" s="44" t="s">
        <v>34</v>
      </c>
      <c r="C18" s="45">
        <v>7</v>
      </c>
      <c r="D18" s="45" t="s">
        <v>593</v>
      </c>
      <c r="E18" s="306" t="s">
        <v>843</v>
      </c>
      <c r="F18" s="201">
        <v>5</v>
      </c>
      <c r="G18" s="202">
        <v>7</v>
      </c>
      <c r="H18" s="50"/>
      <c r="I18" s="50"/>
      <c r="J18" s="50"/>
      <c r="K18" s="50"/>
      <c r="L18" s="50"/>
      <c r="M18" s="50"/>
      <c r="N18" s="307" t="s">
        <v>908</v>
      </c>
      <c r="O18" s="201">
        <v>5</v>
      </c>
      <c r="P18" s="50"/>
      <c r="Q18" s="50"/>
      <c r="R18" s="50"/>
      <c r="S18" s="50"/>
      <c r="T18" s="50"/>
      <c r="U18" s="50"/>
      <c r="V18" s="50"/>
      <c r="W18" s="307" t="s">
        <v>84</v>
      </c>
      <c r="X18" s="201">
        <v>5</v>
      </c>
      <c r="Y18" s="202">
        <v>7</v>
      </c>
      <c r="Z18" s="50"/>
      <c r="AA18" s="50"/>
      <c r="AB18" s="50"/>
      <c r="AC18" s="50"/>
      <c r="AD18" s="50"/>
      <c r="AE18" s="50"/>
      <c r="AF18" s="307" t="s">
        <v>88</v>
      </c>
      <c r="AG18" s="201">
        <v>5</v>
      </c>
      <c r="AH18" s="50"/>
      <c r="AI18" s="50"/>
      <c r="AJ18" s="50"/>
      <c r="AK18" s="50"/>
      <c r="AL18" s="50"/>
      <c r="AM18" s="50"/>
      <c r="AN18" s="50"/>
      <c r="AO18" s="72">
        <v>5</v>
      </c>
      <c r="AP18" s="72">
        <v>7</v>
      </c>
    </row>
    <row r="19" spans="1:42" s="72" customFormat="1" ht="15.75">
      <c r="A19" s="50">
        <v>8</v>
      </c>
      <c r="B19" s="44" t="s">
        <v>35</v>
      </c>
      <c r="C19" s="45">
        <v>5</v>
      </c>
      <c r="D19" s="45">
        <v>5</v>
      </c>
      <c r="E19" s="306" t="s">
        <v>843</v>
      </c>
      <c r="F19" s="201">
        <v>5</v>
      </c>
      <c r="G19" s="202">
        <v>5</v>
      </c>
      <c r="H19" s="50"/>
      <c r="I19" s="50"/>
      <c r="J19" s="50"/>
      <c r="K19" s="50"/>
      <c r="L19" s="50"/>
      <c r="M19" s="50"/>
      <c r="N19" s="307" t="s">
        <v>908</v>
      </c>
      <c r="O19" s="201">
        <v>5</v>
      </c>
      <c r="P19" s="50"/>
      <c r="Q19" s="50"/>
      <c r="R19" s="50"/>
      <c r="S19" s="50"/>
      <c r="T19" s="50"/>
      <c r="U19" s="50"/>
      <c r="V19" s="50"/>
      <c r="W19" s="307" t="s">
        <v>84</v>
      </c>
      <c r="X19" s="201">
        <v>5</v>
      </c>
      <c r="Y19" s="202">
        <v>5</v>
      </c>
      <c r="Z19" s="50"/>
      <c r="AA19" s="50"/>
      <c r="AB19" s="50"/>
      <c r="AC19" s="50"/>
      <c r="AD19" s="50"/>
      <c r="AE19" s="50"/>
      <c r="AF19" s="307" t="s">
        <v>88</v>
      </c>
      <c r="AG19" s="201">
        <v>5</v>
      </c>
      <c r="AH19" s="50"/>
      <c r="AI19" s="50"/>
      <c r="AJ19" s="50"/>
      <c r="AK19" s="50"/>
      <c r="AL19" s="50"/>
      <c r="AM19" s="50"/>
      <c r="AN19" s="50"/>
      <c r="AO19" s="72">
        <v>5</v>
      </c>
      <c r="AP19" s="72">
        <v>5</v>
      </c>
    </row>
    <row r="20" spans="1:42" s="72" customFormat="1" ht="15.75" customHeight="1">
      <c r="A20" s="50">
        <v>9</v>
      </c>
      <c r="B20" s="44" t="s">
        <v>472</v>
      </c>
      <c r="C20" s="45">
        <v>10</v>
      </c>
      <c r="D20" s="54" t="s">
        <v>463</v>
      </c>
      <c r="E20" s="149"/>
      <c r="F20" s="149"/>
      <c r="G20" s="149"/>
      <c r="H20" s="50"/>
      <c r="I20" s="50"/>
      <c r="J20" s="50"/>
      <c r="K20" s="50"/>
      <c r="L20" s="50"/>
      <c r="M20" s="50"/>
      <c r="N20" s="50"/>
      <c r="O20" s="50"/>
      <c r="P20" s="50"/>
      <c r="Q20" s="307" t="s">
        <v>909</v>
      </c>
      <c r="R20" s="50"/>
      <c r="S20" s="202">
        <v>10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307" t="s">
        <v>829</v>
      </c>
      <c r="AJ20" s="50"/>
      <c r="AK20" s="202">
        <v>10</v>
      </c>
      <c r="AL20" s="50"/>
      <c r="AM20" s="50"/>
      <c r="AN20" s="50"/>
      <c r="AP20" s="72">
        <v>10</v>
      </c>
    </row>
    <row r="21" spans="1:40" s="72" customFormat="1" ht="29.25" customHeight="1">
      <c r="A21" s="50">
        <v>10</v>
      </c>
      <c r="B21" s="187" t="s">
        <v>596</v>
      </c>
      <c r="C21" s="45" t="s">
        <v>461</v>
      </c>
      <c r="D21" s="54" t="s">
        <v>463</v>
      </c>
      <c r="E21" s="149"/>
      <c r="F21" s="149"/>
      <c r="G21" s="149"/>
      <c r="H21" s="50"/>
      <c r="I21" s="50"/>
      <c r="J21" s="50"/>
      <c r="K21" s="50"/>
      <c r="L21" s="50"/>
      <c r="M21" s="50"/>
      <c r="N21" s="50"/>
      <c r="O21" s="50"/>
      <c r="P21" s="50"/>
      <c r="Q21" s="307" t="s">
        <v>909</v>
      </c>
      <c r="R21" s="50"/>
      <c r="S21" s="202">
        <v>1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307" t="s">
        <v>829</v>
      </c>
      <c r="AJ21" s="50"/>
      <c r="AK21" s="202">
        <v>1</v>
      </c>
      <c r="AL21" s="50"/>
      <c r="AM21" s="50"/>
      <c r="AN21" s="50"/>
    </row>
    <row r="22" spans="1:40" s="72" customFormat="1" ht="29.25" customHeight="1">
      <c r="A22" s="50">
        <v>11</v>
      </c>
      <c r="B22" s="187" t="s">
        <v>589</v>
      </c>
      <c r="C22" s="45" t="s">
        <v>461</v>
      </c>
      <c r="D22" s="54"/>
      <c r="E22" s="149"/>
      <c r="F22" s="149"/>
      <c r="G22" s="149"/>
      <c r="H22" s="50"/>
      <c r="I22" s="50"/>
      <c r="J22" s="50"/>
      <c r="K22" s="50"/>
      <c r="L22" s="50"/>
      <c r="M22" s="50"/>
      <c r="N22" s="50"/>
      <c r="O22" s="50"/>
      <c r="P22" s="50"/>
      <c r="Q22" s="307" t="s">
        <v>909</v>
      </c>
      <c r="R22" s="50"/>
      <c r="S22" s="202">
        <v>1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307" t="s">
        <v>829</v>
      </c>
      <c r="AJ22" s="50"/>
      <c r="AK22" s="202">
        <v>1</v>
      </c>
      <c r="AL22" s="50"/>
      <c r="AM22" s="50"/>
      <c r="AN22" s="50"/>
    </row>
    <row r="23" spans="1:42" s="72" customFormat="1" ht="31.5" customHeight="1">
      <c r="A23" s="50">
        <v>12</v>
      </c>
      <c r="B23" s="301" t="s">
        <v>38</v>
      </c>
      <c r="C23" s="45">
        <v>14</v>
      </c>
      <c r="D23" s="48" t="s">
        <v>594</v>
      </c>
      <c r="E23" s="307" t="s">
        <v>843</v>
      </c>
      <c r="F23" s="201">
        <v>14</v>
      </c>
      <c r="G23" s="202">
        <v>14</v>
      </c>
      <c r="H23" s="50"/>
      <c r="I23" s="50"/>
      <c r="J23" s="50"/>
      <c r="K23" s="50"/>
      <c r="L23" s="50"/>
      <c r="M23" s="50"/>
      <c r="N23" s="307" t="s">
        <v>87</v>
      </c>
      <c r="O23" s="201">
        <v>14</v>
      </c>
      <c r="P23" s="50"/>
      <c r="Q23" s="50"/>
      <c r="R23" s="50"/>
      <c r="S23" s="50"/>
      <c r="T23" s="50"/>
      <c r="U23" s="50"/>
      <c r="V23" s="50"/>
      <c r="W23" s="307" t="s">
        <v>84</v>
      </c>
      <c r="X23" s="201">
        <v>14</v>
      </c>
      <c r="Y23" s="202">
        <v>14</v>
      </c>
      <c r="Z23" s="50"/>
      <c r="AA23" s="50"/>
      <c r="AB23" s="50"/>
      <c r="AC23" s="50"/>
      <c r="AD23" s="50"/>
      <c r="AE23" s="50"/>
      <c r="AF23" s="307" t="s">
        <v>88</v>
      </c>
      <c r="AG23" s="201">
        <v>14</v>
      </c>
      <c r="AH23" s="50"/>
      <c r="AI23" s="50"/>
      <c r="AJ23" s="50"/>
      <c r="AK23" s="50"/>
      <c r="AL23" s="50"/>
      <c r="AM23" s="50"/>
      <c r="AN23" s="50"/>
      <c r="AO23" s="72">
        <v>14</v>
      </c>
      <c r="AP23" s="72">
        <v>14</v>
      </c>
    </row>
    <row r="24" spans="1:42" s="72" customFormat="1" ht="15.75">
      <c r="A24" s="50">
        <v>13</v>
      </c>
      <c r="B24" s="44" t="s">
        <v>406</v>
      </c>
      <c r="C24" s="45">
        <v>4</v>
      </c>
      <c r="D24" s="52">
        <v>4</v>
      </c>
      <c r="E24" s="307" t="s">
        <v>843</v>
      </c>
      <c r="F24" s="201">
        <v>4</v>
      </c>
      <c r="G24" s="202">
        <v>4</v>
      </c>
      <c r="H24" s="50"/>
      <c r="I24" s="50"/>
      <c r="J24" s="50"/>
      <c r="K24" s="50"/>
      <c r="L24" s="50"/>
      <c r="M24" s="50"/>
      <c r="N24" s="307" t="s">
        <v>87</v>
      </c>
      <c r="O24" s="201">
        <v>4</v>
      </c>
      <c r="P24" s="50"/>
      <c r="Q24" s="50"/>
      <c r="R24" s="50"/>
      <c r="S24" s="50"/>
      <c r="T24" s="50"/>
      <c r="U24" s="50"/>
      <c r="V24" s="50"/>
      <c r="W24" s="307" t="s">
        <v>84</v>
      </c>
      <c r="X24" s="201">
        <v>4</v>
      </c>
      <c r="Y24" s="202">
        <v>4</v>
      </c>
      <c r="Z24" s="50"/>
      <c r="AA24" s="50"/>
      <c r="AB24" s="50"/>
      <c r="AC24" s="50"/>
      <c r="AD24" s="50"/>
      <c r="AE24" s="50"/>
      <c r="AF24" s="307" t="s">
        <v>88</v>
      </c>
      <c r="AG24" s="201">
        <v>4</v>
      </c>
      <c r="AH24" s="50"/>
      <c r="AI24" s="50"/>
      <c r="AJ24" s="50"/>
      <c r="AK24" s="50"/>
      <c r="AL24" s="50"/>
      <c r="AM24" s="50"/>
      <c r="AN24" s="50"/>
      <c r="AO24" s="72">
        <v>4</v>
      </c>
      <c r="AP24" s="72">
        <v>4</v>
      </c>
    </row>
    <row r="25" spans="1:42" s="72" customFormat="1" ht="15.75">
      <c r="A25" s="50">
        <v>14</v>
      </c>
      <c r="B25" s="44" t="s">
        <v>39</v>
      </c>
      <c r="C25" s="45">
        <v>4</v>
      </c>
      <c r="D25" s="45">
        <v>4</v>
      </c>
      <c r="E25" s="307" t="s">
        <v>843</v>
      </c>
      <c r="F25" s="201">
        <v>4</v>
      </c>
      <c r="G25" s="202">
        <v>4</v>
      </c>
      <c r="H25" s="50"/>
      <c r="I25" s="50"/>
      <c r="J25" s="50"/>
      <c r="K25" s="50"/>
      <c r="L25" s="50"/>
      <c r="M25" s="50"/>
      <c r="N25" s="307" t="s">
        <v>87</v>
      </c>
      <c r="O25" s="201">
        <v>4</v>
      </c>
      <c r="P25" s="50"/>
      <c r="Q25" s="50"/>
      <c r="R25" s="50"/>
      <c r="S25" s="50"/>
      <c r="T25" s="50"/>
      <c r="U25" s="50"/>
      <c r="V25" s="50"/>
      <c r="W25" s="307" t="s">
        <v>84</v>
      </c>
      <c r="X25" s="201">
        <v>4</v>
      </c>
      <c r="Y25" s="202">
        <v>4</v>
      </c>
      <c r="Z25" s="50"/>
      <c r="AA25" s="50"/>
      <c r="AB25" s="50"/>
      <c r="AC25" s="50"/>
      <c r="AD25" s="50"/>
      <c r="AE25" s="50"/>
      <c r="AF25" s="307" t="s">
        <v>88</v>
      </c>
      <c r="AG25" s="201">
        <v>4</v>
      </c>
      <c r="AH25" s="50"/>
      <c r="AI25" s="50"/>
      <c r="AJ25" s="50"/>
      <c r="AK25" s="50"/>
      <c r="AL25" s="50"/>
      <c r="AM25" s="50"/>
      <c r="AN25" s="50"/>
      <c r="AO25" s="72">
        <v>4</v>
      </c>
      <c r="AP25" s="72">
        <v>4</v>
      </c>
    </row>
    <row r="26" spans="1:42" s="72" customFormat="1" ht="19.5" customHeight="1">
      <c r="A26" s="50">
        <v>15</v>
      </c>
      <c r="B26" s="44" t="s">
        <v>40</v>
      </c>
      <c r="C26" s="45">
        <v>8</v>
      </c>
      <c r="D26" s="46" t="s">
        <v>595</v>
      </c>
      <c r="E26" s="307" t="s">
        <v>843</v>
      </c>
      <c r="F26" s="201">
        <v>2</v>
      </c>
      <c r="G26" s="202">
        <v>8</v>
      </c>
      <c r="H26" s="50"/>
      <c r="I26" s="50"/>
      <c r="J26" s="50"/>
      <c r="K26" s="50"/>
      <c r="L26" s="50"/>
      <c r="M26" s="50"/>
      <c r="N26" s="307" t="s">
        <v>87</v>
      </c>
      <c r="O26" s="201">
        <v>2</v>
      </c>
      <c r="P26" s="50"/>
      <c r="Q26" s="50"/>
      <c r="R26" s="50"/>
      <c r="S26" s="50"/>
      <c r="T26" s="50"/>
      <c r="U26" s="50"/>
      <c r="V26" s="50"/>
      <c r="W26" s="307" t="s">
        <v>84</v>
      </c>
      <c r="X26" s="201">
        <v>2</v>
      </c>
      <c r="Y26" s="202">
        <v>8</v>
      </c>
      <c r="Z26" s="50"/>
      <c r="AA26" s="50"/>
      <c r="AB26" s="50"/>
      <c r="AC26" s="50"/>
      <c r="AD26" s="50"/>
      <c r="AE26" s="50"/>
      <c r="AF26" s="307" t="s">
        <v>88</v>
      </c>
      <c r="AG26" s="201">
        <v>2</v>
      </c>
      <c r="AH26" s="50"/>
      <c r="AI26" s="50"/>
      <c r="AJ26" s="50"/>
      <c r="AK26" s="50"/>
      <c r="AL26" s="50"/>
      <c r="AM26" s="50"/>
      <c r="AN26" s="50"/>
      <c r="AO26" s="72">
        <v>2</v>
      </c>
      <c r="AP26" s="72">
        <v>8</v>
      </c>
    </row>
    <row r="27" spans="1:42" s="72" customFormat="1" ht="15.75">
      <c r="A27" s="50">
        <v>16</v>
      </c>
      <c r="B27" s="44" t="s">
        <v>41</v>
      </c>
      <c r="C27" s="45">
        <v>8</v>
      </c>
      <c r="D27" s="45">
        <v>8</v>
      </c>
      <c r="E27" s="307" t="s">
        <v>843</v>
      </c>
      <c r="F27" s="201">
        <v>8</v>
      </c>
      <c r="G27" s="202">
        <v>8</v>
      </c>
      <c r="H27" s="50"/>
      <c r="I27" s="50"/>
      <c r="J27" s="50"/>
      <c r="K27" s="50"/>
      <c r="L27" s="50"/>
      <c r="M27" s="50"/>
      <c r="N27" s="307" t="s">
        <v>87</v>
      </c>
      <c r="O27" s="201">
        <v>8</v>
      </c>
      <c r="P27" s="50"/>
      <c r="Q27" s="50"/>
      <c r="R27" s="50"/>
      <c r="S27" s="50"/>
      <c r="T27" s="50"/>
      <c r="U27" s="50"/>
      <c r="V27" s="50"/>
      <c r="W27" s="307" t="s">
        <v>84</v>
      </c>
      <c r="X27" s="201">
        <v>8</v>
      </c>
      <c r="Y27" s="202">
        <v>8</v>
      </c>
      <c r="Z27" s="50"/>
      <c r="AA27" s="50"/>
      <c r="AB27" s="50"/>
      <c r="AC27" s="50"/>
      <c r="AD27" s="50"/>
      <c r="AE27" s="50"/>
      <c r="AF27" s="307" t="s">
        <v>88</v>
      </c>
      <c r="AG27" s="201">
        <v>8</v>
      </c>
      <c r="AH27" s="50"/>
      <c r="AI27" s="50"/>
      <c r="AJ27" s="50"/>
      <c r="AK27" s="50"/>
      <c r="AL27" s="50"/>
      <c r="AM27" s="50"/>
      <c r="AN27" s="50"/>
      <c r="AO27" s="72">
        <v>8</v>
      </c>
      <c r="AP27" s="72">
        <v>8</v>
      </c>
    </row>
    <row r="28" spans="1:42" s="72" customFormat="1" ht="15.75">
      <c r="A28" s="50">
        <v>17</v>
      </c>
      <c r="B28" s="44" t="s">
        <v>42</v>
      </c>
      <c r="C28" s="45">
        <v>8</v>
      </c>
      <c r="D28" s="45">
        <v>8</v>
      </c>
      <c r="E28" s="307" t="s">
        <v>843</v>
      </c>
      <c r="F28" s="201">
        <v>8</v>
      </c>
      <c r="G28" s="202">
        <v>8</v>
      </c>
      <c r="H28" s="50"/>
      <c r="I28" s="50"/>
      <c r="J28" s="50"/>
      <c r="K28" s="50"/>
      <c r="L28" s="50"/>
      <c r="M28" s="50"/>
      <c r="N28" s="307" t="s">
        <v>87</v>
      </c>
      <c r="O28" s="201">
        <v>8</v>
      </c>
      <c r="P28" s="50"/>
      <c r="Q28" s="50"/>
      <c r="R28" s="50"/>
      <c r="S28" s="50"/>
      <c r="T28" s="50"/>
      <c r="U28" s="50"/>
      <c r="V28" s="50"/>
      <c r="W28" s="307" t="s">
        <v>84</v>
      </c>
      <c r="X28" s="201">
        <v>8</v>
      </c>
      <c r="Y28" s="202">
        <v>8</v>
      </c>
      <c r="Z28" s="50"/>
      <c r="AA28" s="50"/>
      <c r="AB28" s="50"/>
      <c r="AC28" s="50"/>
      <c r="AD28" s="50"/>
      <c r="AE28" s="50"/>
      <c r="AF28" s="307" t="s">
        <v>88</v>
      </c>
      <c r="AG28" s="201">
        <v>8</v>
      </c>
      <c r="AH28" s="50"/>
      <c r="AI28" s="50"/>
      <c r="AJ28" s="50"/>
      <c r="AK28" s="50"/>
      <c r="AL28" s="50"/>
      <c r="AM28" s="50"/>
      <c r="AN28" s="50"/>
      <c r="AO28" s="72">
        <v>8</v>
      </c>
      <c r="AP28" s="72">
        <v>8</v>
      </c>
    </row>
    <row r="29" spans="1:42" s="72" customFormat="1" ht="15.75">
      <c r="A29" s="50">
        <v>18</v>
      </c>
      <c r="B29" s="44" t="s">
        <v>400</v>
      </c>
      <c r="C29" s="45">
        <v>6</v>
      </c>
      <c r="D29" s="52"/>
      <c r="E29" s="307" t="s">
        <v>894</v>
      </c>
      <c r="F29" s="50"/>
      <c r="G29" s="202">
        <v>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07" t="s">
        <v>891</v>
      </c>
      <c r="X29" s="50"/>
      <c r="Y29" s="202">
        <v>6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P29" s="72">
        <v>6</v>
      </c>
    </row>
    <row r="30" spans="1:42" s="72" customFormat="1" ht="15.75" customHeight="1">
      <c r="A30" s="50">
        <v>19</v>
      </c>
      <c r="B30" s="44" t="s">
        <v>315</v>
      </c>
      <c r="C30" s="45">
        <v>41</v>
      </c>
      <c r="D30" s="45" t="s">
        <v>463</v>
      </c>
      <c r="E30" s="50" t="s">
        <v>437</v>
      </c>
      <c r="F30" s="50"/>
      <c r="G30" s="202">
        <v>41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07" t="s">
        <v>332</v>
      </c>
      <c r="X30" s="50"/>
      <c r="Y30" s="202">
        <v>41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P30" s="72">
        <v>41</v>
      </c>
    </row>
    <row r="31" spans="1:40" s="72" customFormat="1" ht="30" customHeight="1">
      <c r="A31" s="50">
        <v>20</v>
      </c>
      <c r="B31" s="187" t="s">
        <v>314</v>
      </c>
      <c r="C31" s="45" t="s">
        <v>464</v>
      </c>
      <c r="D31" s="54" t="s">
        <v>463</v>
      </c>
      <c r="E31" s="50" t="s">
        <v>437</v>
      </c>
      <c r="F31" s="50"/>
      <c r="G31" s="202">
        <v>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07" t="s">
        <v>332</v>
      </c>
      <c r="X31" s="50"/>
      <c r="Y31" s="202">
        <v>2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4" spans="1:40" s="53" customFormat="1" ht="14.25" customHeight="1">
      <c r="A34" s="50"/>
      <c r="B34" s="48" t="s">
        <v>451</v>
      </c>
      <c r="C34" s="49" t="s">
        <v>226</v>
      </c>
      <c r="D34" s="49" t="s">
        <v>227</v>
      </c>
      <c r="E34" s="48" t="s">
        <v>515</v>
      </c>
      <c r="F34" s="48"/>
      <c r="G34" s="48"/>
      <c r="H34" s="48" t="s">
        <v>460</v>
      </c>
      <c r="I34" s="48"/>
      <c r="J34" s="48"/>
      <c r="K34" s="48" t="s">
        <v>453</v>
      </c>
      <c r="L34" s="48"/>
      <c r="M34" s="48"/>
      <c r="N34" s="48" t="s">
        <v>516</v>
      </c>
      <c r="O34" s="48"/>
      <c r="P34" s="48"/>
      <c r="Q34" s="48" t="s">
        <v>454</v>
      </c>
      <c r="R34" s="48"/>
      <c r="S34" s="48"/>
      <c r="T34" s="48" t="s">
        <v>455</v>
      </c>
      <c r="U34" s="48"/>
      <c r="V34" s="48"/>
      <c r="W34" s="48" t="s">
        <v>456</v>
      </c>
      <c r="X34" s="48"/>
      <c r="Y34" s="48"/>
      <c r="Z34" s="48" t="s">
        <v>457</v>
      </c>
      <c r="AA34" s="48"/>
      <c r="AB34" s="48"/>
      <c r="AC34" s="48" t="s">
        <v>517</v>
      </c>
      <c r="AD34" s="48"/>
      <c r="AE34" s="48"/>
      <c r="AF34" s="48" t="s">
        <v>518</v>
      </c>
      <c r="AG34" s="48"/>
      <c r="AH34" s="48"/>
      <c r="AI34" s="48" t="s">
        <v>459</v>
      </c>
      <c r="AJ34" s="48"/>
      <c r="AK34" s="48"/>
      <c r="AL34" s="48" t="s">
        <v>458</v>
      </c>
      <c r="AM34" s="48"/>
      <c r="AN34" s="48"/>
    </row>
    <row r="35" spans="1:40" s="72" customFormat="1" ht="15.75" customHeight="1">
      <c r="A35" s="340" t="s">
        <v>712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198"/>
      <c r="AN35" s="198"/>
    </row>
    <row r="36" spans="1:42" s="72" customFormat="1" ht="30" customHeight="1">
      <c r="A36" s="50">
        <v>21</v>
      </c>
      <c r="B36" s="44" t="s">
        <v>316</v>
      </c>
      <c r="C36" s="150">
        <v>80</v>
      </c>
      <c r="D36" s="103" t="s">
        <v>37</v>
      </c>
      <c r="E36" s="50" t="s">
        <v>438</v>
      </c>
      <c r="F36" s="201">
        <v>80</v>
      </c>
      <c r="G36" s="202">
        <v>80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07" t="s">
        <v>332</v>
      </c>
      <c r="X36" s="50"/>
      <c r="Y36" s="202">
        <v>80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72">
        <v>80</v>
      </c>
      <c r="AP36" s="72">
        <v>80</v>
      </c>
    </row>
    <row r="37" spans="1:40" s="53" customFormat="1" ht="18" customHeight="1">
      <c r="A37" s="349" t="s">
        <v>44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1"/>
      <c r="AM37" s="198"/>
      <c r="AN37" s="198"/>
    </row>
    <row r="38" spans="1:42" s="72" customFormat="1" ht="15.75">
      <c r="A38" s="50">
        <v>22</v>
      </c>
      <c r="B38" s="44" t="s">
        <v>317</v>
      </c>
      <c r="C38" s="45">
        <v>80</v>
      </c>
      <c r="D38" s="54" t="s">
        <v>463</v>
      </c>
      <c r="E38" s="307" t="s">
        <v>845</v>
      </c>
      <c r="F38" s="50"/>
      <c r="G38" s="202">
        <v>80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07" t="s">
        <v>910</v>
      </c>
      <c r="X38" s="50"/>
      <c r="Y38" s="202">
        <v>80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P38" s="72">
        <v>80</v>
      </c>
    </row>
    <row r="39" spans="1:42" s="72" customFormat="1" ht="15" customHeight="1">
      <c r="A39" s="50">
        <v>23</v>
      </c>
      <c r="B39" s="44" t="s">
        <v>318</v>
      </c>
      <c r="C39" s="45">
        <v>64</v>
      </c>
      <c r="D39" s="54" t="s">
        <v>463</v>
      </c>
      <c r="E39" s="307" t="s">
        <v>845</v>
      </c>
      <c r="F39" s="50"/>
      <c r="G39" s="202">
        <v>64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07" t="s">
        <v>910</v>
      </c>
      <c r="X39" s="50"/>
      <c r="Y39" s="202">
        <v>64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P39" s="72">
        <v>64</v>
      </c>
    </row>
    <row r="40" spans="1:40" s="72" customFormat="1" ht="45" customHeight="1">
      <c r="A40" s="50">
        <v>24</v>
      </c>
      <c r="B40" s="187" t="s">
        <v>319</v>
      </c>
      <c r="C40" s="45" t="s">
        <v>461</v>
      </c>
      <c r="D40" s="54" t="s">
        <v>463</v>
      </c>
      <c r="E40" s="307" t="s">
        <v>845</v>
      </c>
      <c r="F40" s="50"/>
      <c r="G40" s="202">
        <v>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07" t="s">
        <v>911</v>
      </c>
      <c r="X40" s="50"/>
      <c r="Y40" s="202">
        <v>1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s="72" customFormat="1" ht="31.5">
      <c r="A41" s="50">
        <v>25</v>
      </c>
      <c r="B41" s="187" t="s">
        <v>321</v>
      </c>
      <c r="C41" s="45" t="s">
        <v>461</v>
      </c>
      <c r="D41" s="54" t="s">
        <v>463</v>
      </c>
      <c r="E41" s="307" t="s">
        <v>845</v>
      </c>
      <c r="F41" s="50"/>
      <c r="G41" s="202">
        <v>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07" t="s">
        <v>911</v>
      </c>
      <c r="X41" s="50"/>
      <c r="Y41" s="202">
        <v>1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s="72" customFormat="1" ht="31.5">
      <c r="A42" s="50">
        <v>26</v>
      </c>
      <c r="B42" s="187" t="s">
        <v>320</v>
      </c>
      <c r="C42" s="45" t="s">
        <v>465</v>
      </c>
      <c r="D42" s="54" t="s">
        <v>463</v>
      </c>
      <c r="E42" s="307" t="s">
        <v>845</v>
      </c>
      <c r="F42" s="50"/>
      <c r="G42" s="202">
        <v>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07" t="s">
        <v>911</v>
      </c>
      <c r="X42" s="50"/>
      <c r="Y42" s="202">
        <v>1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s="72" customFormat="1" ht="31.5">
      <c r="A43" s="50">
        <v>27</v>
      </c>
      <c r="B43" s="187" t="s">
        <v>322</v>
      </c>
      <c r="C43" s="45" t="s">
        <v>461</v>
      </c>
      <c r="D43" s="54" t="s">
        <v>463</v>
      </c>
      <c r="E43" s="307" t="s">
        <v>845</v>
      </c>
      <c r="F43" s="50"/>
      <c r="G43" s="202">
        <v>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07" t="s">
        <v>911</v>
      </c>
      <c r="X43" s="50"/>
      <c r="Y43" s="202">
        <v>1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2" s="72" customFormat="1" ht="15.75">
      <c r="A44" s="50">
        <v>28</v>
      </c>
      <c r="B44" s="44" t="s">
        <v>323</v>
      </c>
      <c r="C44" s="45">
        <v>48</v>
      </c>
      <c r="D44" s="54" t="s">
        <v>463</v>
      </c>
      <c r="E44" s="50" t="s">
        <v>439</v>
      </c>
      <c r="F44" s="50"/>
      <c r="G44" s="202">
        <v>48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307" t="s">
        <v>803</v>
      </c>
      <c r="X44" s="50"/>
      <c r="Y44" s="202">
        <v>48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P44" s="72">
        <v>48</v>
      </c>
    </row>
    <row r="45" spans="1:42" s="72" customFormat="1" ht="15.75">
      <c r="A45" s="50">
        <v>29</v>
      </c>
      <c r="B45" s="44" t="s">
        <v>324</v>
      </c>
      <c r="C45" s="45">
        <v>48</v>
      </c>
      <c r="D45" s="54" t="s">
        <v>463</v>
      </c>
      <c r="E45" s="50" t="s">
        <v>439</v>
      </c>
      <c r="F45" s="50"/>
      <c r="G45" s="202">
        <v>48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307" t="s">
        <v>803</v>
      </c>
      <c r="X45" s="50"/>
      <c r="Y45" s="202">
        <v>48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P45" s="72">
        <v>48</v>
      </c>
    </row>
    <row r="46" spans="1:42" s="72" customFormat="1" ht="15.75" customHeight="1">
      <c r="A46" s="50">
        <v>30</v>
      </c>
      <c r="B46" s="44" t="s">
        <v>325</v>
      </c>
      <c r="C46" s="45">
        <v>106</v>
      </c>
      <c r="D46" s="54" t="s">
        <v>463</v>
      </c>
      <c r="E46" s="50" t="s">
        <v>439</v>
      </c>
      <c r="F46" s="50"/>
      <c r="G46" s="202">
        <v>106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307" t="s">
        <v>803</v>
      </c>
      <c r="X46" s="50"/>
      <c r="Y46" s="202">
        <v>106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P46" s="72">
        <v>106</v>
      </c>
    </row>
    <row r="47" spans="1:40" s="72" customFormat="1" ht="31.5" customHeight="1">
      <c r="A47" s="50">
        <v>31</v>
      </c>
      <c r="B47" s="187" t="s">
        <v>128</v>
      </c>
      <c r="C47" s="46" t="s">
        <v>466</v>
      </c>
      <c r="D47" s="54" t="s">
        <v>463</v>
      </c>
      <c r="E47" s="50" t="s">
        <v>439</v>
      </c>
      <c r="F47" s="50"/>
      <c r="G47" s="202">
        <v>4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 t="s">
        <v>357</v>
      </c>
      <c r="X47" s="50"/>
      <c r="Y47" s="202">
        <v>4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s="72" customFormat="1" ht="32.25" customHeight="1">
      <c r="A48" s="50">
        <v>32</v>
      </c>
      <c r="B48" s="187" t="s">
        <v>326</v>
      </c>
      <c r="C48" s="46" t="s">
        <v>461</v>
      </c>
      <c r="D48" s="54" t="s">
        <v>463</v>
      </c>
      <c r="E48" s="50" t="s">
        <v>439</v>
      </c>
      <c r="F48" s="50"/>
      <c r="G48" s="202">
        <v>1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 t="s">
        <v>357</v>
      </c>
      <c r="X48" s="50"/>
      <c r="Y48" s="202">
        <v>1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s="72" customFormat="1" ht="30" customHeight="1">
      <c r="A49" s="50">
        <v>33</v>
      </c>
      <c r="B49" s="187" t="s">
        <v>327</v>
      </c>
      <c r="C49" s="46" t="s">
        <v>461</v>
      </c>
      <c r="D49" s="54" t="s">
        <v>463</v>
      </c>
      <c r="E49" s="50" t="s">
        <v>439</v>
      </c>
      <c r="F49" s="50"/>
      <c r="G49" s="202">
        <v>1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 t="s">
        <v>357</v>
      </c>
      <c r="X49" s="50"/>
      <c r="Y49" s="202">
        <v>1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72" customFormat="1" ht="30.75" customHeight="1">
      <c r="A50" s="50">
        <v>34</v>
      </c>
      <c r="B50" s="187" t="s">
        <v>328</v>
      </c>
      <c r="C50" s="46" t="s">
        <v>461</v>
      </c>
      <c r="D50" s="54" t="s">
        <v>463</v>
      </c>
      <c r="E50" s="50" t="s">
        <v>439</v>
      </c>
      <c r="F50" s="50"/>
      <c r="G50" s="202">
        <v>1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 t="s">
        <v>357</v>
      </c>
      <c r="X50" s="50"/>
      <c r="Y50" s="202">
        <v>1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2" s="72" customFormat="1" ht="15.75">
      <c r="A51" s="50">
        <v>35</v>
      </c>
      <c r="B51" s="44" t="s">
        <v>329</v>
      </c>
      <c r="C51" s="52">
        <v>104</v>
      </c>
      <c r="D51" s="54" t="s">
        <v>463</v>
      </c>
      <c r="E51" s="307" t="s">
        <v>894</v>
      </c>
      <c r="F51" s="50"/>
      <c r="G51" s="202">
        <v>104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307" t="s">
        <v>891</v>
      </c>
      <c r="X51" s="50"/>
      <c r="Y51" s="202">
        <v>104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P51" s="72">
        <v>104</v>
      </c>
    </row>
    <row r="52" spans="1:42" s="72" customFormat="1" ht="15.75">
      <c r="A52" s="50">
        <v>36</v>
      </c>
      <c r="B52" s="44" t="s">
        <v>330</v>
      </c>
      <c r="C52" s="52">
        <v>60</v>
      </c>
      <c r="D52" s="54" t="s">
        <v>463</v>
      </c>
      <c r="E52" s="307" t="s">
        <v>894</v>
      </c>
      <c r="F52" s="50"/>
      <c r="G52" s="202">
        <v>60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307" t="s">
        <v>891</v>
      </c>
      <c r="X52" s="50"/>
      <c r="Y52" s="202">
        <v>60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P52" s="72">
        <v>60</v>
      </c>
    </row>
    <row r="53" spans="1:42" s="72" customFormat="1" ht="15.75">
      <c r="A53" s="50">
        <v>37</v>
      </c>
      <c r="B53" s="44" t="s">
        <v>331</v>
      </c>
      <c r="C53" s="52">
        <v>139</v>
      </c>
      <c r="D53" s="54" t="s">
        <v>463</v>
      </c>
      <c r="E53" s="307" t="s">
        <v>894</v>
      </c>
      <c r="F53" s="50"/>
      <c r="G53" s="202">
        <v>139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307" t="s">
        <v>891</v>
      </c>
      <c r="X53" s="50"/>
      <c r="Y53" s="202">
        <v>139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P53" s="72">
        <v>139</v>
      </c>
    </row>
    <row r="54" spans="1:42" s="72" customFormat="1" ht="15.75">
      <c r="A54" s="50">
        <v>38</v>
      </c>
      <c r="B54" s="44" t="s">
        <v>912</v>
      </c>
      <c r="C54" s="45">
        <v>45</v>
      </c>
      <c r="D54" s="54" t="s">
        <v>463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307" t="s">
        <v>898</v>
      </c>
      <c r="R54" s="50"/>
      <c r="S54" s="202">
        <v>45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307" t="s">
        <v>896</v>
      </c>
      <c r="AJ54" s="50"/>
      <c r="AK54" s="202">
        <v>45</v>
      </c>
      <c r="AL54" s="50"/>
      <c r="AM54" s="50"/>
      <c r="AN54" s="50"/>
      <c r="AP54" s="72">
        <v>45</v>
      </c>
    </row>
    <row r="55" spans="1:42" s="72" customFormat="1" ht="15.75">
      <c r="A55" s="50">
        <v>39</v>
      </c>
      <c r="B55" s="44" t="s">
        <v>913</v>
      </c>
      <c r="C55" s="45">
        <v>82</v>
      </c>
      <c r="D55" s="54" t="s">
        <v>463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307" t="s">
        <v>898</v>
      </c>
      <c r="R55" s="50"/>
      <c r="S55" s="202">
        <v>82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307" t="s">
        <v>896</v>
      </c>
      <c r="AJ55" s="50"/>
      <c r="AK55" s="202">
        <v>82</v>
      </c>
      <c r="AL55" s="50"/>
      <c r="AM55" s="50"/>
      <c r="AN55" s="50"/>
      <c r="AP55" s="72">
        <v>82</v>
      </c>
    </row>
    <row r="56" spans="1:42" s="72" customFormat="1" ht="15.75">
      <c r="A56" s="50">
        <v>40</v>
      </c>
      <c r="B56" s="44" t="s">
        <v>914</v>
      </c>
      <c r="C56" s="45">
        <v>82</v>
      </c>
      <c r="D56" s="54" t="s">
        <v>463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307" t="s">
        <v>898</v>
      </c>
      <c r="R56" s="50"/>
      <c r="S56" s="202">
        <v>82</v>
      </c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307" t="s">
        <v>896</v>
      </c>
      <c r="AJ56" s="50"/>
      <c r="AK56" s="202">
        <v>82</v>
      </c>
      <c r="AL56" s="50"/>
      <c r="AM56" s="50"/>
      <c r="AN56" s="50"/>
      <c r="AP56" s="72">
        <v>82</v>
      </c>
    </row>
    <row r="57" spans="1:40" s="53" customFormat="1" ht="12.75">
      <c r="A57" s="50"/>
      <c r="B57" s="104" t="s">
        <v>618</v>
      </c>
      <c r="C57" s="105">
        <v>1097</v>
      </c>
      <c r="D57" s="105">
        <v>173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</row>
    <row r="58" spans="1:42" s="53" customFormat="1" ht="12.75">
      <c r="A58" s="50"/>
      <c r="B58" s="104" t="s">
        <v>619</v>
      </c>
      <c r="C58" s="105">
        <f>E58+H58+K58+N58+Q58+T58+W58+Z58+AC58+AF58+AI58+AL58</f>
        <v>2226</v>
      </c>
      <c r="D58" s="105"/>
      <c r="E58" s="105">
        <v>892</v>
      </c>
      <c r="F58" s="105"/>
      <c r="G58" s="207">
        <f>G53+G52+G51+G50+G49+G48+G47+G46+G45+G44+G43+G42+G41+G40+G39+G38+G36+G31+G30+G29+G28+G27+G26+G25+G24+G23+G19+G18+G17+G16+G15+G14+G13+G12</f>
        <v>892</v>
      </c>
      <c r="H58" s="105">
        <v>0</v>
      </c>
      <c r="I58" s="105"/>
      <c r="J58" s="207"/>
      <c r="K58" s="105">
        <v>0</v>
      </c>
      <c r="L58" s="105"/>
      <c r="M58" s="105"/>
      <c r="N58" s="105">
        <v>0</v>
      </c>
      <c r="O58" s="105"/>
      <c r="P58" s="207"/>
      <c r="Q58" s="105">
        <v>221</v>
      </c>
      <c r="R58" s="105"/>
      <c r="S58" s="207">
        <f>S56+S55+S54+S22+S21+S20</f>
        <v>221</v>
      </c>
      <c r="T58" s="105">
        <v>0</v>
      </c>
      <c r="U58" s="105"/>
      <c r="V58" s="207"/>
      <c r="W58" s="105">
        <v>892</v>
      </c>
      <c r="X58" s="105"/>
      <c r="Y58" s="207">
        <f>Y53+Y52+Y51+Y50+Y49+Y48+Y47+Y46+Y45+Y44+Y43+Y42+Y41+Y40+Y39+Y38+Y36+Y31+Y30+Y29+Y28+Y27+Y26+Y25+Y24+Y23+Y19+Y18+Y17+Y16+Y15+Y14+Y13+Y12</f>
        <v>892</v>
      </c>
      <c r="Z58" s="105">
        <v>0</v>
      </c>
      <c r="AA58" s="105"/>
      <c r="AB58" s="207"/>
      <c r="AC58" s="105">
        <v>0</v>
      </c>
      <c r="AD58" s="105"/>
      <c r="AE58" s="207"/>
      <c r="AF58" s="105">
        <v>0</v>
      </c>
      <c r="AG58" s="105"/>
      <c r="AH58" s="207"/>
      <c r="AI58" s="105">
        <v>221</v>
      </c>
      <c r="AJ58" s="105"/>
      <c r="AK58" s="207">
        <f>AK56+AK55+AK54+AK22+AK21+AK20</f>
        <v>221</v>
      </c>
      <c r="AL58" s="105">
        <v>0</v>
      </c>
      <c r="AM58" s="105"/>
      <c r="AN58" s="207"/>
      <c r="AO58" s="53">
        <f>SUM(AO12:AO57)</f>
        <v>173</v>
      </c>
      <c r="AP58" s="53">
        <f>SUM(AP12:AP57)</f>
        <v>1097</v>
      </c>
    </row>
    <row r="59" spans="1:40" s="53" customFormat="1" ht="12.75">
      <c r="A59" s="50"/>
      <c r="B59" s="104" t="s">
        <v>620</v>
      </c>
      <c r="C59" s="105">
        <f>E59+H59+K59+N59+Q59+T59+W59+Z59+AC59+AF59+AI59+AL59</f>
        <v>452</v>
      </c>
      <c r="D59" s="105"/>
      <c r="E59" s="105">
        <v>173</v>
      </c>
      <c r="F59" s="206">
        <f>F36+F28+F27+F26+F25+F24+F23+F19+F18+F17+F15+F14+F13+F12</f>
        <v>173</v>
      </c>
      <c r="G59" s="105"/>
      <c r="H59" s="105">
        <v>0</v>
      </c>
      <c r="I59" s="206"/>
      <c r="J59" s="105"/>
      <c r="K59" s="105">
        <v>0</v>
      </c>
      <c r="L59" s="105"/>
      <c r="M59" s="105"/>
      <c r="N59" s="105">
        <v>93</v>
      </c>
      <c r="O59" s="206">
        <f>O12+O13+O14+O15+O17+O18+O19+O23+O24+O25+O26+O27+O28</f>
        <v>93</v>
      </c>
      <c r="P59" s="105"/>
      <c r="Q59" s="105">
        <v>0</v>
      </c>
      <c r="R59" s="206"/>
      <c r="S59" s="105"/>
      <c r="T59" s="105">
        <v>0</v>
      </c>
      <c r="U59" s="206"/>
      <c r="V59" s="105"/>
      <c r="W59" s="105">
        <v>93</v>
      </c>
      <c r="X59" s="206">
        <f>X12+X13+X14+X15+X17+X18+X19+X23+X24+X25+X26+X27+X28</f>
        <v>93</v>
      </c>
      <c r="Y59" s="105"/>
      <c r="Z59" s="105">
        <v>0</v>
      </c>
      <c r="AA59" s="206"/>
      <c r="AB59" s="105"/>
      <c r="AC59" s="105">
        <v>0</v>
      </c>
      <c r="AD59" s="206"/>
      <c r="AE59" s="105"/>
      <c r="AF59" s="105">
        <v>93</v>
      </c>
      <c r="AG59" s="206">
        <f>AG13+AG14+AG15+AG17+AG18+AG19+AG23+AG24+AG25+AG26+AG27+AG28+AG12</f>
        <v>93</v>
      </c>
      <c r="AH59" s="105"/>
      <c r="AI59" s="105">
        <v>0</v>
      </c>
      <c r="AJ59" s="206"/>
      <c r="AK59" s="105"/>
      <c r="AL59" s="105">
        <v>0</v>
      </c>
      <c r="AM59" s="206"/>
      <c r="AN59" s="105"/>
    </row>
    <row r="60" spans="1:40" s="53" customFormat="1" ht="12.75">
      <c r="A60" s="51"/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</row>
    <row r="61" spans="1:40" s="53" customFormat="1" ht="12.75">
      <c r="A61" s="51"/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s="53" customFormat="1" ht="15">
      <c r="A62" s="345" t="s">
        <v>43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134"/>
      <c r="AN62" s="134"/>
    </row>
    <row r="63" spans="1:40" s="53" customFormat="1" ht="12.75">
      <c r="A63" s="151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</row>
    <row r="64" spans="1:40" s="53" customFormat="1" ht="12.75">
      <c r="A64" s="51"/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</row>
    <row r="65" s="53" customFormat="1" ht="12.75"/>
    <row r="66" s="53" customFormat="1" ht="12.75"/>
    <row r="67" spans="1:40" s="107" customFormat="1" ht="15">
      <c r="A67" s="134" t="s">
        <v>98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</row>
    <row r="68" s="107" customFormat="1" ht="12.75"/>
    <row r="69" s="107" customFormat="1" ht="12.75"/>
    <row r="70" s="107" customFormat="1" ht="12.75"/>
    <row r="71" s="107" customFormat="1" ht="12.75"/>
    <row r="72" s="107" customFormat="1" ht="12.75"/>
    <row r="73" s="107" customFormat="1" ht="12.75"/>
    <row r="74" s="107" customFormat="1" ht="12.75"/>
    <row r="75" s="107" customFormat="1" ht="12.75"/>
    <row r="76" s="107" customFormat="1" ht="12.75"/>
    <row r="77" s="107" customFormat="1" ht="12.75"/>
    <row r="78" s="107" customFormat="1" ht="12.75"/>
    <row r="79" s="107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  <row r="607" s="61" customFormat="1" ht="12.75"/>
    <row r="608" s="61" customFormat="1" ht="12.75"/>
    <row r="609" s="61" customFormat="1" ht="12.75"/>
    <row r="610" s="61" customFormat="1" ht="12.75"/>
    <row r="611" s="61" customFormat="1" ht="12.75"/>
    <row r="612" s="61" customFormat="1" ht="12.75"/>
    <row r="613" s="61" customFormat="1" ht="12.75"/>
    <row r="614" s="61" customFormat="1" ht="12.75"/>
    <row r="615" s="61" customFormat="1" ht="12.75"/>
    <row r="616" s="61" customFormat="1" ht="12.75"/>
    <row r="617" s="61" customFormat="1" ht="12.75"/>
    <row r="618" s="61" customFormat="1" ht="12.75"/>
    <row r="619" s="61" customFormat="1" ht="12.75"/>
    <row r="620" s="61" customFormat="1" ht="12.75"/>
    <row r="621" s="61" customFormat="1" ht="12.75"/>
    <row r="622" s="61" customFormat="1" ht="12.75"/>
    <row r="623" s="61" customFormat="1" ht="12.75"/>
    <row r="624" s="61" customFormat="1" ht="12.75"/>
    <row r="625" s="61" customFormat="1" ht="12.75"/>
    <row r="626" s="61" customFormat="1" ht="12.75"/>
    <row r="627" s="61" customFormat="1" ht="12.75"/>
    <row r="628" s="61" customFormat="1" ht="12.75"/>
    <row r="629" s="61" customFormat="1" ht="12.75"/>
    <row r="630" s="61" customFormat="1" ht="12.75"/>
    <row r="631" s="61" customFormat="1" ht="12.75"/>
    <row r="632" s="61" customFormat="1" ht="12.75"/>
    <row r="633" s="61" customFormat="1" ht="12.75"/>
    <row r="634" s="61" customFormat="1" ht="12.75"/>
    <row r="635" s="61" customFormat="1" ht="12.75"/>
    <row r="636" s="61" customFormat="1" ht="12.75"/>
    <row r="637" s="61" customFormat="1" ht="12.75"/>
    <row r="638" s="61" customFormat="1" ht="12.75"/>
    <row r="639" s="61" customFormat="1" ht="12.75"/>
    <row r="640" s="61" customFormat="1" ht="12.75"/>
    <row r="641" s="61" customFormat="1" ht="12.75"/>
    <row r="642" s="61" customFormat="1" ht="12.75"/>
    <row r="643" s="61" customFormat="1" ht="12.75"/>
    <row r="644" s="61" customFormat="1" ht="12.75"/>
    <row r="645" s="61" customFormat="1" ht="12.75"/>
    <row r="646" s="61" customFormat="1" ht="12.75"/>
    <row r="647" s="61" customFormat="1" ht="12.75"/>
    <row r="648" s="61" customFormat="1" ht="12.75"/>
    <row r="649" s="61" customFormat="1" ht="12.75"/>
    <row r="650" s="61" customFormat="1" ht="12.75"/>
    <row r="651" s="61" customFormat="1" ht="12.75"/>
    <row r="652" s="61" customFormat="1" ht="12.75"/>
    <row r="653" s="61" customFormat="1" ht="12.75"/>
    <row r="654" s="61" customFormat="1" ht="12.75"/>
    <row r="655" s="61" customFormat="1" ht="12.75"/>
    <row r="656" s="61" customFormat="1" ht="12.75"/>
    <row r="657" s="61" customFormat="1" ht="12.75"/>
    <row r="658" s="61" customFormat="1" ht="12.75"/>
    <row r="659" s="61" customFormat="1" ht="12.75"/>
    <row r="660" s="61" customFormat="1" ht="12.75"/>
    <row r="661" s="61" customFormat="1" ht="12.75"/>
    <row r="662" s="61" customFormat="1" ht="12.75"/>
    <row r="663" s="61" customFormat="1" ht="12.75"/>
    <row r="664" s="61" customFormat="1" ht="12.75"/>
    <row r="665" s="61" customFormat="1" ht="12.75"/>
    <row r="666" s="61" customFormat="1" ht="12.75"/>
    <row r="667" s="61" customFormat="1" ht="12.75"/>
    <row r="668" s="61" customFormat="1" ht="12.75"/>
    <row r="669" s="61" customFormat="1" ht="12.75"/>
    <row r="670" s="61" customFormat="1" ht="12.75"/>
    <row r="671" s="61" customFormat="1" ht="12.75"/>
    <row r="672" s="61" customFormat="1" ht="12.75"/>
    <row r="673" s="61" customFormat="1" ht="12.75"/>
    <row r="674" s="61" customFormat="1" ht="12.75"/>
    <row r="675" s="61" customFormat="1" ht="12.75"/>
    <row r="676" s="61" customFormat="1" ht="12.75"/>
    <row r="677" s="61" customFormat="1" ht="12.75"/>
    <row r="678" s="61" customFormat="1" ht="12.75"/>
    <row r="679" s="61" customFormat="1" ht="12.75"/>
    <row r="680" s="61" customFormat="1" ht="12.75"/>
    <row r="681" s="61" customFormat="1" ht="12.75"/>
    <row r="682" s="61" customFormat="1" ht="12.75"/>
    <row r="683" s="61" customFormat="1" ht="12.75"/>
    <row r="684" s="61" customFormat="1" ht="12.75"/>
    <row r="685" s="61" customFormat="1" ht="12.75"/>
    <row r="686" s="61" customFormat="1" ht="12.75"/>
    <row r="687" s="61" customFormat="1" ht="12.75"/>
    <row r="688" s="61" customFormat="1" ht="12.75"/>
    <row r="689" s="61" customFormat="1" ht="12.75"/>
    <row r="690" s="61" customFormat="1" ht="12.75"/>
    <row r="691" s="61" customFormat="1" ht="12.75"/>
    <row r="692" s="61" customFormat="1" ht="12.75"/>
    <row r="693" s="61" customFormat="1" ht="12.75"/>
    <row r="694" s="61" customFormat="1" ht="12.75"/>
    <row r="695" s="61" customFormat="1" ht="12.75"/>
    <row r="696" s="61" customFormat="1" ht="12.75"/>
    <row r="697" s="61" customFormat="1" ht="12.75"/>
    <row r="698" s="61" customFormat="1" ht="12.75"/>
    <row r="699" s="61" customFormat="1" ht="12.75"/>
    <row r="700" s="61" customFormat="1" ht="12.75"/>
    <row r="701" s="61" customFormat="1" ht="12.75"/>
    <row r="702" s="61" customFormat="1" ht="12.75"/>
    <row r="703" s="61" customFormat="1" ht="12.75"/>
    <row r="704" s="61" customFormat="1" ht="12.75"/>
    <row r="705" s="61" customFormat="1" ht="12.75"/>
    <row r="706" s="61" customFormat="1" ht="12.75"/>
    <row r="707" s="61" customFormat="1" ht="12.75"/>
    <row r="708" s="61" customFormat="1" ht="12.75"/>
    <row r="709" s="61" customFormat="1" ht="12.75"/>
    <row r="710" s="61" customFormat="1" ht="12.75"/>
    <row r="711" s="61" customFormat="1" ht="12.75"/>
    <row r="712" s="61" customFormat="1" ht="12.75"/>
    <row r="713" s="61" customFormat="1" ht="12.75"/>
    <row r="714" s="61" customFormat="1" ht="12.75"/>
    <row r="715" s="61" customFormat="1" ht="12.75"/>
    <row r="716" s="61" customFormat="1" ht="12.75"/>
    <row r="717" s="61" customFormat="1" ht="12.75"/>
    <row r="718" s="61" customFormat="1" ht="12.75"/>
    <row r="719" s="61" customFormat="1" ht="12.75"/>
    <row r="720" s="61" customFormat="1" ht="12.75"/>
    <row r="721" s="61" customFormat="1" ht="12.75"/>
    <row r="722" s="61" customFormat="1" ht="12.75"/>
    <row r="723" s="61" customFormat="1" ht="12.75"/>
    <row r="724" s="61" customFormat="1" ht="12.75"/>
    <row r="725" s="61" customFormat="1" ht="12.75"/>
    <row r="726" s="61" customFormat="1" ht="12.75"/>
    <row r="727" s="61" customFormat="1" ht="12.75"/>
    <row r="728" s="61" customFormat="1" ht="12.75"/>
    <row r="729" s="61" customFormat="1" ht="12.75"/>
    <row r="730" s="61" customFormat="1" ht="12.75"/>
    <row r="731" s="61" customFormat="1" ht="12.75"/>
    <row r="732" s="61" customFormat="1" ht="12.75"/>
    <row r="733" s="61" customFormat="1" ht="12.75"/>
    <row r="734" s="61" customFormat="1" ht="12.75"/>
    <row r="735" s="61" customFormat="1" ht="12.75"/>
    <row r="736" s="61" customFormat="1" ht="12.75"/>
    <row r="737" s="61" customFormat="1" ht="12.75"/>
    <row r="738" s="61" customFormat="1" ht="12.75"/>
    <row r="739" s="61" customFormat="1" ht="12.75"/>
    <row r="740" s="61" customFormat="1" ht="12.75"/>
    <row r="741" s="61" customFormat="1" ht="12.75"/>
    <row r="742" s="61" customFormat="1" ht="12.75"/>
    <row r="743" s="61" customFormat="1" ht="12.75"/>
    <row r="744" s="61" customFormat="1" ht="12.75"/>
    <row r="745" s="61" customFormat="1" ht="12.75"/>
    <row r="746" s="61" customFormat="1" ht="12.75"/>
    <row r="747" s="61" customFormat="1" ht="12.75"/>
    <row r="748" s="61" customFormat="1" ht="12.75"/>
    <row r="749" s="61" customFormat="1" ht="12.75"/>
    <row r="750" s="61" customFormat="1" ht="12.75"/>
    <row r="751" s="61" customFormat="1" ht="12.75"/>
    <row r="752" s="61" customFormat="1" ht="12.75"/>
    <row r="753" s="61" customFormat="1" ht="12.75"/>
    <row r="754" s="61" customFormat="1" ht="12.75"/>
    <row r="755" s="61" customFormat="1" ht="12.75"/>
    <row r="756" s="61" customFormat="1" ht="12.75"/>
    <row r="757" s="61" customFormat="1" ht="12.75"/>
    <row r="758" s="61" customFormat="1" ht="12.75"/>
    <row r="759" s="61" customFormat="1" ht="12.75"/>
    <row r="760" s="61" customFormat="1" ht="12.75"/>
    <row r="761" s="61" customFormat="1" ht="12.75"/>
    <row r="762" s="61" customFormat="1" ht="12.75"/>
    <row r="763" s="61" customFormat="1" ht="12.75"/>
    <row r="764" s="61" customFormat="1" ht="12.75"/>
    <row r="765" s="61" customFormat="1" ht="12.75"/>
    <row r="766" s="61" customFormat="1" ht="12.75"/>
    <row r="767" s="61" customFormat="1" ht="12.75"/>
    <row r="768" s="61" customFormat="1" ht="12.75"/>
    <row r="769" s="61" customFormat="1" ht="12.75"/>
    <row r="770" s="61" customFormat="1" ht="12.75"/>
    <row r="771" s="61" customFormat="1" ht="12.75"/>
    <row r="772" s="61" customFormat="1" ht="12.75"/>
    <row r="773" s="61" customFormat="1" ht="12.75"/>
    <row r="774" s="61" customFormat="1" ht="12.75"/>
    <row r="775" s="61" customFormat="1" ht="12.75"/>
    <row r="776" s="61" customFormat="1" ht="12.75"/>
    <row r="777" s="61" customFormat="1" ht="12.75"/>
    <row r="778" s="61" customFormat="1" ht="12.75"/>
    <row r="779" s="61" customFormat="1" ht="12.75"/>
    <row r="780" s="61" customFormat="1" ht="12.75"/>
    <row r="781" s="61" customFormat="1" ht="12.75"/>
    <row r="782" s="61" customFormat="1" ht="12.75"/>
    <row r="783" s="61" customFormat="1" ht="12.75"/>
    <row r="784" s="61" customFormat="1" ht="12.75"/>
    <row r="785" s="61" customFormat="1" ht="12.75"/>
    <row r="786" s="61" customFormat="1" ht="12.75"/>
    <row r="787" s="61" customFormat="1" ht="12.75"/>
    <row r="788" s="61" customFormat="1" ht="12.75"/>
    <row r="789" s="61" customFormat="1" ht="12.75"/>
    <row r="790" s="61" customFormat="1" ht="12.75"/>
    <row r="791" s="61" customFormat="1" ht="12.75"/>
    <row r="792" s="61" customFormat="1" ht="12.75"/>
    <row r="793" s="61" customFormat="1" ht="12.75"/>
    <row r="794" s="61" customFormat="1" ht="12.75"/>
    <row r="795" s="61" customFormat="1" ht="12.75"/>
    <row r="796" s="61" customFormat="1" ht="12.75"/>
    <row r="797" s="61" customFormat="1" ht="12.75"/>
    <row r="798" s="61" customFormat="1" ht="12.75"/>
    <row r="799" s="61" customFormat="1" ht="12.75"/>
    <row r="800" s="61" customFormat="1" ht="12.75"/>
    <row r="801" s="61" customFormat="1" ht="12.75"/>
    <row r="802" s="61" customFormat="1" ht="12.75"/>
    <row r="803" s="61" customFormat="1" ht="12.75"/>
    <row r="804" s="61" customFormat="1" ht="12.75"/>
    <row r="805" s="61" customFormat="1" ht="12.75"/>
    <row r="806" s="61" customFormat="1" ht="12.75"/>
    <row r="807" s="61" customFormat="1" ht="12.75"/>
    <row r="808" s="61" customFormat="1" ht="12.75"/>
    <row r="809" s="61" customFormat="1" ht="12.75"/>
    <row r="810" s="61" customFormat="1" ht="12.75"/>
    <row r="811" s="61" customFormat="1" ht="12.75"/>
    <row r="812" s="61" customFormat="1" ht="12.75"/>
    <row r="813" s="61" customFormat="1" ht="12.75"/>
    <row r="814" s="61" customFormat="1" ht="12.75"/>
    <row r="815" s="61" customFormat="1" ht="12.75"/>
    <row r="816" s="61" customFormat="1" ht="12.75"/>
    <row r="817" s="61" customFormat="1" ht="12.75"/>
    <row r="818" s="61" customFormat="1" ht="12.75"/>
    <row r="819" s="61" customFormat="1" ht="12.75"/>
    <row r="820" s="61" customFormat="1" ht="12.75"/>
    <row r="821" s="61" customFormat="1" ht="12.75"/>
    <row r="822" s="61" customFormat="1" ht="12.75"/>
    <row r="823" s="61" customFormat="1" ht="12.75"/>
    <row r="824" s="61" customFormat="1" ht="12.75"/>
    <row r="825" s="61" customFormat="1" ht="12.75"/>
    <row r="826" s="61" customFormat="1" ht="12.75"/>
    <row r="827" s="61" customFormat="1" ht="12.75"/>
    <row r="828" s="61" customFormat="1" ht="12.75"/>
    <row r="829" s="61" customFormat="1" ht="12.75"/>
    <row r="830" s="61" customFormat="1" ht="12.75"/>
    <row r="831" s="61" customFormat="1" ht="12.75"/>
    <row r="832" s="61" customFormat="1" ht="12.75"/>
    <row r="833" s="61" customFormat="1" ht="12.75"/>
    <row r="834" s="61" customFormat="1" ht="12.75"/>
    <row r="835" s="61" customFormat="1" ht="12.75"/>
    <row r="836" s="61" customFormat="1" ht="12.75"/>
    <row r="837" s="61" customFormat="1" ht="12.75"/>
    <row r="838" s="61" customFormat="1" ht="12.75"/>
    <row r="839" s="61" customFormat="1" ht="12.75"/>
    <row r="840" s="61" customFormat="1" ht="12.75"/>
    <row r="841" s="61" customFormat="1" ht="12.75"/>
    <row r="842" s="61" customFormat="1" ht="12.75"/>
    <row r="843" s="61" customFormat="1" ht="12.75"/>
    <row r="844" s="61" customFormat="1" ht="12.75"/>
    <row r="845" s="61" customFormat="1" ht="12.75"/>
    <row r="846" s="61" customFormat="1" ht="12.75"/>
    <row r="847" s="61" customFormat="1" ht="12.75"/>
    <row r="848" s="61" customFormat="1" ht="12.75"/>
    <row r="849" s="61" customFormat="1" ht="12.75"/>
    <row r="850" s="61" customFormat="1" ht="12.75"/>
    <row r="851" s="61" customFormat="1" ht="12.75"/>
    <row r="852" s="61" customFormat="1" ht="12.75"/>
    <row r="853" s="61" customFormat="1" ht="12.75"/>
    <row r="854" s="61" customFormat="1" ht="12.75"/>
    <row r="855" s="61" customFormat="1" ht="12.75"/>
    <row r="856" s="61" customFormat="1" ht="12.75"/>
    <row r="857" s="61" customFormat="1" ht="12.75"/>
    <row r="858" s="61" customFormat="1" ht="12.75"/>
    <row r="859" s="61" customFormat="1" ht="12.75"/>
    <row r="860" s="61" customFormat="1" ht="12.75"/>
    <row r="861" s="61" customFormat="1" ht="12.75"/>
    <row r="862" s="61" customFormat="1" ht="12.75"/>
    <row r="863" s="61" customFormat="1" ht="12.75"/>
    <row r="864" s="61" customFormat="1" ht="12.75"/>
    <row r="865" s="61" customFormat="1" ht="12.75"/>
    <row r="866" s="61" customFormat="1" ht="12.75"/>
    <row r="867" s="61" customFormat="1" ht="12.75"/>
    <row r="868" s="61" customFormat="1" ht="12.75"/>
    <row r="869" s="61" customFormat="1" ht="12.75"/>
    <row r="870" s="61" customFormat="1" ht="12.75"/>
    <row r="871" s="61" customFormat="1" ht="12.75"/>
    <row r="872" s="61" customFormat="1" ht="12.75"/>
    <row r="873" s="61" customFormat="1" ht="12.75"/>
    <row r="874" s="61" customFormat="1" ht="12.75"/>
    <row r="875" s="61" customFormat="1" ht="12.75"/>
    <row r="876" s="61" customFormat="1" ht="12.75"/>
    <row r="877" s="61" customFormat="1" ht="12.75"/>
    <row r="878" s="61" customFormat="1" ht="12.75"/>
    <row r="879" s="61" customFormat="1" ht="12.75"/>
    <row r="880" s="61" customFormat="1" ht="12.75"/>
    <row r="881" s="61" customFormat="1" ht="12.75"/>
    <row r="882" s="61" customFormat="1" ht="12.75"/>
    <row r="883" s="61" customFormat="1" ht="12.75"/>
    <row r="884" s="61" customFormat="1" ht="12.75"/>
    <row r="885" s="61" customFormat="1" ht="12.75"/>
    <row r="886" s="61" customFormat="1" ht="12.75"/>
    <row r="887" s="61" customFormat="1" ht="12.75"/>
    <row r="888" s="61" customFormat="1" ht="12.75"/>
    <row r="889" s="61" customFormat="1" ht="12.75"/>
    <row r="890" s="61" customFormat="1" ht="12.75"/>
    <row r="891" s="61" customFormat="1" ht="12.75"/>
    <row r="892" s="61" customFormat="1" ht="12.75"/>
    <row r="893" s="61" customFormat="1" ht="12.75"/>
    <row r="894" s="61" customFormat="1" ht="12.75"/>
    <row r="895" s="61" customFormat="1" ht="12.75"/>
    <row r="896" s="61" customFormat="1" ht="12.75"/>
    <row r="897" s="61" customFormat="1" ht="12.75"/>
    <row r="898" s="61" customFormat="1" ht="12.75"/>
    <row r="899" s="61" customFormat="1" ht="12.75"/>
    <row r="900" s="61" customFormat="1" ht="12.75"/>
    <row r="901" s="61" customFormat="1" ht="12.75"/>
    <row r="902" s="61" customFormat="1" ht="12.75"/>
    <row r="903" s="61" customFormat="1" ht="12.75"/>
    <row r="904" s="61" customFormat="1" ht="12.75"/>
    <row r="905" s="61" customFormat="1" ht="12.75"/>
    <row r="906" s="61" customFormat="1" ht="12.75"/>
    <row r="907" s="61" customFormat="1" ht="12.75"/>
    <row r="908" s="61" customFormat="1" ht="12.75"/>
    <row r="909" s="61" customFormat="1" ht="12.75"/>
    <row r="910" s="61" customFormat="1" ht="12.75"/>
    <row r="911" s="61" customFormat="1" ht="12.75"/>
    <row r="912" s="61" customFormat="1" ht="12.75"/>
    <row r="913" s="61" customFormat="1" ht="12.75"/>
    <row r="914" s="61" customFormat="1" ht="12.75"/>
    <row r="915" s="61" customFormat="1" ht="12.75"/>
    <row r="916" s="61" customFormat="1" ht="12.75"/>
    <row r="917" s="61" customFormat="1" ht="12.75"/>
    <row r="918" s="61" customFormat="1" ht="12.75"/>
    <row r="919" s="61" customFormat="1" ht="12.75"/>
    <row r="920" s="61" customFormat="1" ht="12.75"/>
    <row r="921" s="61" customFormat="1" ht="12.75"/>
    <row r="922" s="61" customFormat="1" ht="12.75"/>
    <row r="923" s="61" customFormat="1" ht="12.75"/>
    <row r="924" s="61" customFormat="1" ht="12.75"/>
    <row r="925" s="61" customFormat="1" ht="12.75"/>
    <row r="926" s="61" customFormat="1" ht="12.75"/>
    <row r="927" s="61" customFormat="1" ht="12.75"/>
    <row r="928" s="61" customFormat="1" ht="12.75"/>
    <row r="929" s="61" customFormat="1" ht="12.75"/>
    <row r="930" s="61" customFormat="1" ht="12.75"/>
    <row r="931" s="61" customFormat="1" ht="12.75"/>
    <row r="932" s="61" customFormat="1" ht="12.75"/>
    <row r="933" s="61" customFormat="1" ht="12.75"/>
    <row r="934" s="61" customFormat="1" ht="12.75"/>
    <row r="935" s="61" customFormat="1" ht="12.75"/>
    <row r="936" s="61" customFormat="1" ht="12.75"/>
    <row r="937" s="61" customFormat="1" ht="12.75"/>
    <row r="938" s="61" customFormat="1" ht="12.75"/>
    <row r="939" s="61" customFormat="1" ht="12.75"/>
    <row r="940" s="61" customFormat="1" ht="12.75"/>
    <row r="941" s="61" customFormat="1" ht="12.75"/>
    <row r="942" s="61" customFormat="1" ht="12.75"/>
    <row r="943" s="61" customFormat="1" ht="12.75"/>
    <row r="944" s="61" customFormat="1" ht="12.75"/>
    <row r="945" s="61" customFormat="1" ht="12.75"/>
    <row r="946" s="61" customFormat="1" ht="12.75"/>
    <row r="947" s="61" customFormat="1" ht="12.75"/>
    <row r="948" s="61" customFormat="1" ht="12.75"/>
    <row r="949" s="61" customFormat="1" ht="12.75"/>
    <row r="950" s="61" customFormat="1" ht="12.75"/>
    <row r="951" s="61" customFormat="1" ht="12.75"/>
    <row r="952" s="61" customFormat="1" ht="12.75"/>
    <row r="953" s="61" customFormat="1" ht="12.75"/>
    <row r="954" s="61" customFormat="1" ht="12.75"/>
    <row r="955" s="61" customFormat="1" ht="12.75"/>
    <row r="956" s="61" customFormat="1" ht="12.75"/>
    <row r="957" s="61" customFormat="1" ht="12.75"/>
    <row r="958" s="61" customFormat="1" ht="12.75"/>
    <row r="959" s="61" customFormat="1" ht="12.75"/>
    <row r="960" s="61" customFormat="1" ht="12.75"/>
    <row r="961" s="61" customFormat="1" ht="12.75"/>
    <row r="962" s="61" customFormat="1" ht="12.75"/>
    <row r="963" s="61" customFormat="1" ht="12.75"/>
    <row r="964" s="61" customFormat="1" ht="12.75"/>
    <row r="965" s="61" customFormat="1" ht="12.75"/>
    <row r="966" s="61" customFormat="1" ht="12.75"/>
    <row r="967" s="61" customFormat="1" ht="12.75"/>
    <row r="968" s="61" customFormat="1" ht="12.75"/>
    <row r="969" s="61" customFormat="1" ht="12.75"/>
    <row r="970" s="61" customFormat="1" ht="12.75"/>
    <row r="971" s="61" customFormat="1" ht="12.75"/>
    <row r="972" s="61" customFormat="1" ht="12.75"/>
    <row r="973" s="61" customFormat="1" ht="12.75"/>
    <row r="974" s="61" customFormat="1" ht="12.75"/>
    <row r="975" s="61" customFormat="1" ht="12.75"/>
    <row r="976" s="61" customFormat="1" ht="12.75"/>
    <row r="977" s="61" customFormat="1" ht="12.75"/>
    <row r="978" s="61" customFormat="1" ht="12.75"/>
    <row r="979" s="61" customFormat="1" ht="12.75"/>
    <row r="980" s="61" customFormat="1" ht="12.75"/>
    <row r="981" s="61" customFormat="1" ht="12.75"/>
    <row r="982" s="61" customFormat="1" ht="12.75"/>
    <row r="983" s="61" customFormat="1" ht="12.75"/>
    <row r="984" s="61" customFormat="1" ht="12.75"/>
    <row r="985" s="61" customFormat="1" ht="12.75"/>
    <row r="986" s="61" customFormat="1" ht="12.75"/>
    <row r="987" s="61" customFormat="1" ht="12.75"/>
    <row r="988" s="61" customFormat="1" ht="12.75"/>
    <row r="989" s="61" customFormat="1" ht="12.75"/>
    <row r="990" s="61" customFormat="1" ht="12.75"/>
    <row r="991" s="61" customFormat="1" ht="12.75"/>
    <row r="992" s="61" customFormat="1" ht="12.75"/>
    <row r="993" s="61" customFormat="1" ht="12.75"/>
    <row r="994" s="61" customFormat="1" ht="12.75"/>
    <row r="995" s="61" customFormat="1" ht="12.75"/>
    <row r="996" s="61" customFormat="1" ht="12.75"/>
    <row r="997" s="61" customFormat="1" ht="12.75"/>
    <row r="998" s="61" customFormat="1" ht="12.75"/>
    <row r="999" s="61" customFormat="1" ht="12.75"/>
    <row r="1000" s="61" customFormat="1" ht="12.75"/>
    <row r="1001" s="61" customFormat="1" ht="12.75"/>
    <row r="1002" s="61" customFormat="1" ht="12.75"/>
    <row r="1003" s="61" customFormat="1" ht="12.75"/>
    <row r="1004" s="61" customFormat="1" ht="12.75"/>
    <row r="1005" s="61" customFormat="1" ht="12.75"/>
    <row r="1006" s="61" customFormat="1" ht="12.75"/>
    <row r="1007" s="61" customFormat="1" ht="12.75"/>
    <row r="1008" s="61" customFormat="1" ht="12.75"/>
    <row r="1009" s="61" customFormat="1" ht="12.75"/>
    <row r="1010" s="61" customFormat="1" ht="12.75"/>
    <row r="1011" s="61" customFormat="1" ht="12.75"/>
    <row r="1012" s="61" customFormat="1" ht="12.75"/>
    <row r="1013" s="61" customFormat="1" ht="12.75"/>
    <row r="1014" s="61" customFormat="1" ht="12.75"/>
    <row r="1015" s="61" customFormat="1" ht="12.75"/>
    <row r="1016" s="61" customFormat="1" ht="12.75"/>
    <row r="1017" s="61" customFormat="1" ht="12.75"/>
    <row r="1018" s="61" customFormat="1" ht="12.75"/>
    <row r="1019" s="61" customFormat="1" ht="12.75"/>
    <row r="1020" s="61" customFormat="1" ht="12.75"/>
    <row r="1021" s="61" customFormat="1" ht="12.75"/>
    <row r="1022" s="61" customFormat="1" ht="12.75"/>
    <row r="1023" s="61" customFormat="1" ht="12.75"/>
    <row r="1024" s="61" customFormat="1" ht="12.75"/>
    <row r="1025" s="61" customFormat="1" ht="12.75"/>
    <row r="1026" s="61" customFormat="1" ht="12.75"/>
    <row r="1027" s="61" customFormat="1" ht="12.75"/>
    <row r="1028" s="61" customFormat="1" ht="12.75"/>
    <row r="1029" s="61" customFormat="1" ht="12.75"/>
    <row r="1030" s="61" customFormat="1" ht="12.75"/>
    <row r="1031" s="61" customFormat="1" ht="12.75"/>
    <row r="1032" s="61" customFormat="1" ht="12.75"/>
    <row r="1033" s="61" customFormat="1" ht="12.75"/>
    <row r="1034" s="61" customFormat="1" ht="12.75"/>
    <row r="1035" s="61" customFormat="1" ht="12.75"/>
    <row r="1036" s="61" customFormat="1" ht="12.75"/>
    <row r="1037" s="61" customFormat="1" ht="12.75"/>
    <row r="1038" s="61" customFormat="1" ht="12.75"/>
    <row r="1039" s="61" customFormat="1" ht="12.75"/>
    <row r="1040" s="61" customFormat="1" ht="12.75"/>
    <row r="1041" s="61" customFormat="1" ht="12.75"/>
    <row r="1042" s="61" customFormat="1" ht="12.75"/>
    <row r="1043" s="61" customFormat="1" ht="12.75"/>
    <row r="1044" s="61" customFormat="1" ht="12.75"/>
    <row r="1045" s="61" customFormat="1" ht="12.75"/>
    <row r="1046" s="61" customFormat="1" ht="12.75"/>
    <row r="1047" s="61" customFormat="1" ht="12.75"/>
    <row r="1048" s="61" customFormat="1" ht="12.75"/>
    <row r="1049" s="61" customFormat="1" ht="12.75"/>
    <row r="1050" s="61" customFormat="1" ht="12.75"/>
    <row r="1051" s="61" customFormat="1" ht="12.75"/>
    <row r="1052" s="61" customFormat="1" ht="12.75"/>
    <row r="1053" s="61" customFormat="1" ht="12.75"/>
    <row r="1054" s="61" customFormat="1" ht="12.75"/>
    <row r="1055" s="61" customFormat="1" ht="12.75"/>
    <row r="1056" s="61" customFormat="1" ht="12.75"/>
    <row r="1057" s="61" customFormat="1" ht="12.75"/>
    <row r="1058" s="61" customFormat="1" ht="12.75"/>
    <row r="1059" s="61" customFormat="1" ht="12.75"/>
    <row r="1060" s="61" customFormat="1" ht="12.75"/>
    <row r="1061" s="61" customFormat="1" ht="12.75"/>
    <row r="1062" s="61" customFormat="1" ht="12.75"/>
    <row r="1063" s="61" customFormat="1" ht="12.75"/>
    <row r="1064" s="61" customFormat="1" ht="12.75"/>
    <row r="1065" s="61" customFormat="1" ht="12.75"/>
    <row r="1066" s="61" customFormat="1" ht="12.75"/>
    <row r="1067" s="61" customFormat="1" ht="12.75"/>
    <row r="1068" s="61" customFormat="1" ht="12.75"/>
    <row r="1069" s="61" customFormat="1" ht="12.75"/>
    <row r="1070" s="61" customFormat="1" ht="12.75"/>
    <row r="1071" s="61" customFormat="1" ht="12.75"/>
    <row r="1072" s="61" customFormat="1" ht="12.75"/>
    <row r="1073" s="61" customFormat="1" ht="12.75"/>
    <row r="1074" s="61" customFormat="1" ht="12.75"/>
    <row r="1075" s="61" customFormat="1" ht="12.75"/>
    <row r="1076" s="61" customFormat="1" ht="12.75"/>
    <row r="1077" s="61" customFormat="1" ht="12.75"/>
    <row r="1078" s="61" customFormat="1" ht="12.75"/>
    <row r="1079" s="61" customFormat="1" ht="12.75"/>
    <row r="1080" s="61" customFormat="1" ht="12.75"/>
    <row r="1081" s="61" customFormat="1" ht="12.75"/>
    <row r="1082" s="61" customFormat="1" ht="12.75"/>
    <row r="1083" s="61" customFormat="1" ht="12.75"/>
    <row r="1084" s="61" customFormat="1" ht="12.75"/>
    <row r="1085" s="61" customFormat="1" ht="12.75"/>
    <row r="1086" s="61" customFormat="1" ht="12.75"/>
    <row r="1087" s="61" customFormat="1" ht="12.75"/>
    <row r="1088" s="61" customFormat="1" ht="12.75"/>
    <row r="1089" s="61" customFormat="1" ht="12.75"/>
    <row r="1090" s="61" customFormat="1" ht="12.75"/>
    <row r="1091" s="61" customFormat="1" ht="12.75"/>
    <row r="1092" s="61" customFormat="1" ht="12.75"/>
    <row r="1093" s="61" customFormat="1" ht="12.75"/>
    <row r="1094" s="61" customFormat="1" ht="12.75"/>
    <row r="1095" s="61" customFormat="1" ht="12.75"/>
    <row r="1096" s="61" customFormat="1" ht="12.75"/>
    <row r="1097" s="61" customFormat="1" ht="12.75"/>
    <row r="1098" s="61" customFormat="1" ht="12.75"/>
    <row r="1099" s="61" customFormat="1" ht="12.75"/>
    <row r="1100" s="61" customFormat="1" ht="12.75"/>
    <row r="1101" s="61" customFormat="1" ht="12.75"/>
    <row r="1102" s="61" customFormat="1" ht="12.75"/>
    <row r="1103" s="61" customFormat="1" ht="12.75"/>
    <row r="1104" s="61" customFormat="1" ht="12.75"/>
    <row r="1105" s="61" customFormat="1" ht="12.75"/>
    <row r="1106" s="61" customFormat="1" ht="12.75"/>
    <row r="1107" s="61" customFormat="1" ht="12.75"/>
    <row r="1108" s="61" customFormat="1" ht="12.75"/>
    <row r="1109" s="61" customFormat="1" ht="12.75"/>
    <row r="1110" s="61" customFormat="1" ht="12.75"/>
    <row r="1111" s="61" customFormat="1" ht="12.75"/>
    <row r="1112" s="61" customFormat="1" ht="12.75"/>
    <row r="1113" s="61" customFormat="1" ht="12.75"/>
    <row r="1114" s="61" customFormat="1" ht="12.75"/>
    <row r="1115" s="61" customFormat="1" ht="12.75"/>
    <row r="1116" s="61" customFormat="1" ht="12.75"/>
    <row r="1117" s="61" customFormat="1" ht="12.75"/>
    <row r="1118" s="61" customFormat="1" ht="12.75"/>
    <row r="1119" s="61" customFormat="1" ht="12.75"/>
    <row r="1120" s="61" customFormat="1" ht="12.75"/>
    <row r="1121" s="61" customFormat="1" ht="12.75"/>
    <row r="1122" s="61" customFormat="1" ht="12.75"/>
    <row r="1123" s="61" customFormat="1" ht="12.75"/>
    <row r="1124" s="61" customFormat="1" ht="12.75"/>
    <row r="1125" s="61" customFormat="1" ht="12.75"/>
    <row r="1126" s="61" customFormat="1" ht="12.75"/>
    <row r="1127" s="61" customFormat="1" ht="12.75"/>
    <row r="1128" s="61" customFormat="1" ht="12.75"/>
    <row r="1129" s="61" customFormat="1" ht="12.75"/>
    <row r="1130" s="61" customFormat="1" ht="12.75"/>
    <row r="1131" s="61" customFormat="1" ht="12.75"/>
    <row r="1132" s="61" customFormat="1" ht="12.75"/>
    <row r="1133" s="61" customFormat="1" ht="12.75"/>
    <row r="1134" s="61" customFormat="1" ht="12.75"/>
    <row r="1135" s="61" customFormat="1" ht="12.75"/>
    <row r="1136" s="61" customFormat="1" ht="12.75"/>
    <row r="1137" s="61" customFormat="1" ht="12.75"/>
    <row r="1138" s="61" customFormat="1" ht="12.75"/>
    <row r="1139" s="61" customFormat="1" ht="12.75"/>
    <row r="1140" s="61" customFormat="1" ht="12.75"/>
    <row r="1141" s="61" customFormat="1" ht="12.75"/>
    <row r="1142" s="61" customFormat="1" ht="12.75"/>
    <row r="1143" s="61" customFormat="1" ht="12.75"/>
    <row r="1144" s="61" customFormat="1" ht="12.75"/>
    <row r="1145" s="61" customFormat="1" ht="12.75"/>
    <row r="1146" s="61" customFormat="1" ht="12.75"/>
    <row r="1147" s="61" customFormat="1" ht="12.75"/>
    <row r="1148" s="61" customFormat="1" ht="12.75"/>
    <row r="1149" s="61" customFormat="1" ht="12.75"/>
    <row r="1150" s="61" customFormat="1" ht="12.75"/>
    <row r="1151" s="61" customFormat="1" ht="12.75"/>
    <row r="1152" s="61" customFormat="1" ht="12.75"/>
    <row r="1153" s="61" customFormat="1" ht="12.75"/>
    <row r="1154" s="61" customFormat="1" ht="12.75"/>
    <row r="1155" s="61" customFormat="1" ht="12.75"/>
    <row r="1156" s="61" customFormat="1" ht="12.75"/>
    <row r="1157" s="61" customFormat="1" ht="12.75"/>
    <row r="1158" s="61" customFormat="1" ht="12.75"/>
    <row r="1159" s="61" customFormat="1" ht="12.75"/>
    <row r="1160" s="61" customFormat="1" ht="12.75"/>
    <row r="1161" s="61" customFormat="1" ht="12.75"/>
    <row r="1162" s="61" customFormat="1" ht="12.75"/>
    <row r="1163" s="61" customFormat="1" ht="12.75"/>
    <row r="1164" s="61" customFormat="1" ht="12.75"/>
    <row r="1165" s="61" customFormat="1" ht="12.75"/>
    <row r="1166" s="61" customFormat="1" ht="12.75"/>
    <row r="1167" s="61" customFormat="1" ht="12.75"/>
    <row r="1168" s="61" customFormat="1" ht="12.75"/>
    <row r="1169" s="61" customFormat="1" ht="12.75"/>
    <row r="1170" s="61" customFormat="1" ht="12.75"/>
    <row r="1171" s="61" customFormat="1" ht="12.75"/>
    <row r="1172" s="61" customFormat="1" ht="12.75"/>
    <row r="1173" s="61" customFormat="1" ht="12.75"/>
    <row r="1174" s="61" customFormat="1" ht="12.75"/>
    <row r="1175" s="61" customFormat="1" ht="12.75"/>
    <row r="1176" s="61" customFormat="1" ht="12.75"/>
    <row r="1177" s="61" customFormat="1" ht="12.75"/>
    <row r="1178" s="61" customFormat="1" ht="12.75"/>
    <row r="1179" s="61" customFormat="1" ht="12.75"/>
    <row r="1180" s="61" customFormat="1" ht="12.75"/>
    <row r="1181" s="61" customFormat="1" ht="12.75"/>
    <row r="1182" s="61" customFormat="1" ht="12.75"/>
    <row r="1183" s="61" customFormat="1" ht="12.75"/>
    <row r="1184" s="61" customFormat="1" ht="12.75"/>
    <row r="1185" s="61" customFormat="1" ht="12.75"/>
    <row r="1186" s="61" customFormat="1" ht="12.75"/>
    <row r="1187" s="61" customFormat="1" ht="12.75"/>
    <row r="1188" s="61" customFormat="1" ht="12.75"/>
    <row r="1189" s="61" customFormat="1" ht="12.75"/>
    <row r="1190" s="61" customFormat="1" ht="12.75"/>
    <row r="1191" s="61" customFormat="1" ht="12.75"/>
    <row r="1192" s="61" customFormat="1" ht="12.75"/>
    <row r="1193" s="61" customFormat="1" ht="12.75"/>
    <row r="1194" s="61" customFormat="1" ht="12.75"/>
    <row r="1195" s="61" customFormat="1" ht="12.75"/>
    <row r="1196" s="61" customFormat="1" ht="12.75"/>
    <row r="1197" s="61" customFormat="1" ht="12.75"/>
    <row r="1198" s="61" customFormat="1" ht="12.75"/>
    <row r="1199" s="61" customFormat="1" ht="12.75"/>
    <row r="1200" s="61" customFormat="1" ht="12.75"/>
    <row r="1201" s="61" customFormat="1" ht="12.75"/>
    <row r="1202" s="61" customFormat="1" ht="12.75"/>
    <row r="1203" s="61" customFormat="1" ht="12.75"/>
    <row r="1204" s="61" customFormat="1" ht="12.75"/>
    <row r="1205" s="61" customFormat="1" ht="12.75"/>
    <row r="1206" s="61" customFormat="1" ht="12.75"/>
    <row r="1207" s="61" customFormat="1" ht="12.75"/>
    <row r="1208" s="61" customFormat="1" ht="12.75"/>
    <row r="1209" s="61" customFormat="1" ht="12.75"/>
    <row r="1210" s="61" customFormat="1" ht="12.75"/>
    <row r="1211" s="61" customFormat="1" ht="12.75"/>
    <row r="1212" s="61" customFormat="1" ht="12.75"/>
    <row r="1213" s="61" customFormat="1" ht="12.75"/>
    <row r="1214" s="61" customFormat="1" ht="12.75"/>
    <row r="1215" s="61" customFormat="1" ht="12.75"/>
    <row r="1216" s="61" customFormat="1" ht="12.75"/>
    <row r="1217" s="61" customFormat="1" ht="12.75"/>
    <row r="1218" s="61" customFormat="1" ht="12.75"/>
    <row r="1219" s="61" customFormat="1" ht="12.75"/>
    <row r="1220" s="61" customFormat="1" ht="12.75"/>
    <row r="1221" s="61" customFormat="1" ht="12.75"/>
    <row r="1222" s="61" customFormat="1" ht="12.75"/>
    <row r="1223" s="61" customFormat="1" ht="12.75"/>
    <row r="1224" s="61" customFormat="1" ht="12.75"/>
    <row r="1225" s="61" customFormat="1" ht="12.75"/>
    <row r="1226" s="61" customFormat="1" ht="12.75"/>
    <row r="1227" s="61" customFormat="1" ht="12.75"/>
    <row r="1228" s="61" customFormat="1" ht="12.75"/>
    <row r="1229" s="61" customFormat="1" ht="12.75"/>
    <row r="1230" s="61" customFormat="1" ht="12.75"/>
    <row r="1231" s="61" customFormat="1" ht="12.75"/>
    <row r="1232" s="61" customFormat="1" ht="12.75"/>
    <row r="1233" s="61" customFormat="1" ht="12.75"/>
    <row r="1234" s="61" customFormat="1" ht="12.75"/>
    <row r="1235" s="61" customFormat="1" ht="12.75"/>
    <row r="1236" s="61" customFormat="1" ht="12.75"/>
    <row r="1237" s="61" customFormat="1" ht="12.75"/>
    <row r="1238" s="61" customFormat="1" ht="12.75"/>
    <row r="1239" s="61" customFormat="1" ht="12.75"/>
    <row r="1240" s="61" customFormat="1" ht="12.75"/>
    <row r="1241" s="61" customFormat="1" ht="12.75"/>
    <row r="1242" s="61" customFormat="1" ht="12.75"/>
    <row r="1243" s="61" customFormat="1" ht="12.75"/>
    <row r="1244" s="61" customFormat="1" ht="12.75"/>
    <row r="1245" s="61" customFormat="1" ht="12.75"/>
    <row r="1246" s="61" customFormat="1" ht="12.75"/>
    <row r="1247" s="61" customFormat="1" ht="12.75"/>
    <row r="1248" s="61" customFormat="1" ht="12.75"/>
    <row r="1249" s="61" customFormat="1" ht="12.75"/>
    <row r="1250" s="61" customFormat="1" ht="12.75"/>
    <row r="1251" s="61" customFormat="1" ht="12.75"/>
    <row r="1252" s="61" customFormat="1" ht="12.75"/>
    <row r="1253" s="61" customFormat="1" ht="12.75"/>
    <row r="1254" s="61" customFormat="1" ht="12.75"/>
    <row r="1255" s="61" customFormat="1" ht="12.75"/>
    <row r="1256" s="61" customFormat="1" ht="12.75"/>
    <row r="1257" s="61" customFormat="1" ht="12.75"/>
    <row r="1258" s="61" customFormat="1" ht="12.75"/>
    <row r="1259" s="61" customFormat="1" ht="12.75"/>
    <row r="1260" s="61" customFormat="1" ht="12.75"/>
    <row r="1261" s="61" customFormat="1" ht="12.75"/>
    <row r="1262" s="61" customFormat="1" ht="12.75"/>
    <row r="1263" s="61" customFormat="1" ht="12.75"/>
    <row r="1264" s="61" customFormat="1" ht="12.75"/>
    <row r="1265" s="61" customFormat="1" ht="12.75"/>
    <row r="1266" s="61" customFormat="1" ht="12.75"/>
    <row r="1267" s="61" customFormat="1" ht="12.75"/>
    <row r="1268" s="61" customFormat="1" ht="12.75"/>
    <row r="1269" s="61" customFormat="1" ht="12.75"/>
    <row r="1270" s="61" customFormat="1" ht="12.75"/>
    <row r="1271" s="61" customFormat="1" ht="12.75"/>
    <row r="1272" s="61" customFormat="1" ht="12.75"/>
    <row r="1273" s="61" customFormat="1" ht="12.75"/>
    <row r="1274" s="61" customFormat="1" ht="12.75"/>
    <row r="1275" s="61" customFormat="1" ht="12.75"/>
    <row r="1276" s="61" customFormat="1" ht="12.75"/>
    <row r="1277" s="61" customFormat="1" ht="12.75"/>
    <row r="1278" s="61" customFormat="1" ht="12.75"/>
    <row r="1279" s="61" customFormat="1" ht="12.75"/>
    <row r="1280" s="61" customFormat="1" ht="12.75"/>
    <row r="1281" s="61" customFormat="1" ht="12.75"/>
    <row r="1282" s="61" customFormat="1" ht="12.75"/>
    <row r="1283" s="61" customFormat="1" ht="12.75"/>
    <row r="1284" s="61" customFormat="1" ht="12.75"/>
    <row r="1285" s="61" customFormat="1" ht="12.75"/>
    <row r="1286" s="61" customFormat="1" ht="12.75"/>
    <row r="1287" s="61" customFormat="1" ht="12.75"/>
    <row r="1288" s="61" customFormat="1" ht="12.75"/>
    <row r="1289" s="61" customFormat="1" ht="12.75"/>
    <row r="1290" s="61" customFormat="1" ht="12.75"/>
    <row r="1291" s="61" customFormat="1" ht="12.75"/>
    <row r="1292" s="61" customFormat="1" ht="12.75"/>
    <row r="1293" s="61" customFormat="1" ht="12.75"/>
    <row r="1294" s="61" customFormat="1" ht="12.75"/>
    <row r="1295" s="61" customFormat="1" ht="12.75"/>
    <row r="1296" s="61" customFormat="1" ht="12.75"/>
    <row r="1297" s="61" customFormat="1" ht="12.75"/>
    <row r="1298" s="61" customFormat="1" ht="12.75"/>
    <row r="1299" s="61" customFormat="1" ht="12.75"/>
    <row r="1300" s="61" customFormat="1" ht="12.75"/>
    <row r="1301" s="61" customFormat="1" ht="12.75"/>
    <row r="1302" s="61" customFormat="1" ht="12.75"/>
    <row r="1303" s="61" customFormat="1" ht="12.75"/>
    <row r="1304" s="61" customFormat="1" ht="12.75"/>
    <row r="1305" s="61" customFormat="1" ht="12.75"/>
    <row r="1306" s="61" customFormat="1" ht="12.75"/>
    <row r="1307" s="61" customFormat="1" ht="12.75"/>
    <row r="1308" s="61" customFormat="1" ht="12.75"/>
    <row r="1309" s="61" customFormat="1" ht="12.75"/>
    <row r="1310" s="61" customFormat="1" ht="12.75"/>
    <row r="1311" s="61" customFormat="1" ht="12.75"/>
    <row r="1312" s="61" customFormat="1" ht="12.75"/>
    <row r="1313" s="61" customFormat="1" ht="12.75"/>
    <row r="1314" s="61" customFormat="1" ht="12.75"/>
    <row r="1315" s="61" customFormat="1" ht="12.75"/>
    <row r="1316" s="61" customFormat="1" ht="12.75"/>
    <row r="1317" s="61" customFormat="1" ht="12.75"/>
    <row r="1318" s="61" customFormat="1" ht="12.75"/>
    <row r="1319" s="61" customFormat="1" ht="12.75"/>
    <row r="1320" s="61" customFormat="1" ht="12.75"/>
    <row r="1321" s="61" customFormat="1" ht="12.75"/>
    <row r="1322" s="61" customFormat="1" ht="12.75"/>
    <row r="1323" s="61" customFormat="1" ht="12.75"/>
    <row r="1324" s="61" customFormat="1" ht="12.75"/>
    <row r="1325" s="61" customFormat="1" ht="12.75"/>
    <row r="1326" s="61" customFormat="1" ht="12.75"/>
    <row r="1327" s="61" customFormat="1" ht="12.75"/>
    <row r="1328" s="61" customFormat="1" ht="12.75"/>
    <row r="1329" s="61" customFormat="1" ht="12.75"/>
    <row r="1330" s="61" customFormat="1" ht="12.75"/>
    <row r="1331" s="61" customFormat="1" ht="12.75"/>
    <row r="1332" s="61" customFormat="1" ht="12.75"/>
    <row r="1333" s="61" customFormat="1" ht="12.75"/>
    <row r="1334" s="61" customFormat="1" ht="12.75"/>
    <row r="1335" s="61" customFormat="1" ht="12.75"/>
    <row r="1336" s="61" customFormat="1" ht="12.75"/>
    <row r="1337" s="61" customFormat="1" ht="12.75"/>
    <row r="1338" s="61" customFormat="1" ht="12.75"/>
    <row r="1339" s="61" customFormat="1" ht="12.75"/>
    <row r="1340" s="61" customFormat="1" ht="12.75"/>
    <row r="1341" s="61" customFormat="1" ht="12.75"/>
    <row r="1342" s="61" customFormat="1" ht="12.75"/>
    <row r="1343" s="61" customFormat="1" ht="12.75"/>
    <row r="1344" s="61" customFormat="1" ht="12.75"/>
    <row r="1345" s="61" customFormat="1" ht="12.75"/>
    <row r="1346" s="61" customFormat="1" ht="12.75"/>
    <row r="1347" s="61" customFormat="1" ht="12.75"/>
    <row r="1348" s="61" customFormat="1" ht="12.75"/>
    <row r="1349" s="61" customFormat="1" ht="12.75"/>
    <row r="1350" s="61" customFormat="1" ht="12.75"/>
    <row r="1351" s="61" customFormat="1" ht="12.75"/>
    <row r="1352" s="61" customFormat="1" ht="12.75"/>
    <row r="1353" s="61" customFormat="1" ht="12.75"/>
    <row r="1354" s="61" customFormat="1" ht="12.75"/>
    <row r="1355" s="61" customFormat="1" ht="12.75"/>
    <row r="1356" s="61" customFormat="1" ht="12.75"/>
    <row r="1357" s="61" customFormat="1" ht="12.75"/>
    <row r="1358" s="61" customFormat="1" ht="12.75"/>
    <row r="1359" s="61" customFormat="1" ht="12.75"/>
    <row r="1360" s="61" customFormat="1" ht="12.75"/>
    <row r="1361" s="61" customFormat="1" ht="12.75"/>
    <row r="1362" s="61" customFormat="1" ht="12.75"/>
    <row r="1363" s="61" customFormat="1" ht="12.75"/>
    <row r="1364" s="61" customFormat="1" ht="12.75"/>
    <row r="1365" s="61" customFormat="1" ht="12.75"/>
    <row r="1366" s="61" customFormat="1" ht="12.75"/>
    <row r="1367" s="61" customFormat="1" ht="12.75"/>
    <row r="1368" s="61" customFormat="1" ht="12.75"/>
    <row r="1369" s="61" customFormat="1" ht="12.75"/>
    <row r="1370" s="61" customFormat="1" ht="12.75"/>
    <row r="1371" s="61" customFormat="1" ht="12.75"/>
    <row r="1372" s="61" customFormat="1" ht="12.75"/>
    <row r="1373" s="61" customFormat="1" ht="12.75"/>
    <row r="1374" s="61" customFormat="1" ht="12.75"/>
    <row r="1375" s="61" customFormat="1" ht="12.75"/>
    <row r="1376" s="61" customFormat="1" ht="12.75"/>
    <row r="1377" s="61" customFormat="1" ht="12.75"/>
    <row r="1378" s="61" customFormat="1" ht="12.75"/>
    <row r="1379" s="61" customFormat="1" ht="12.75"/>
    <row r="1380" s="61" customFormat="1" ht="12.75"/>
    <row r="1381" s="61" customFormat="1" ht="12.75"/>
    <row r="1382" s="61" customFormat="1" ht="12.75"/>
    <row r="1383" s="61" customFormat="1" ht="12.75"/>
    <row r="1384" s="61" customFormat="1" ht="12.75"/>
    <row r="1385" s="61" customFormat="1" ht="12.75"/>
    <row r="1386" s="61" customFormat="1" ht="12.75"/>
    <row r="1387" s="61" customFormat="1" ht="12.75"/>
    <row r="1388" s="61" customFormat="1" ht="12.75"/>
    <row r="1389" s="61" customFormat="1" ht="12.75"/>
    <row r="1390" s="61" customFormat="1" ht="12.75"/>
    <row r="1391" s="61" customFormat="1" ht="12.75"/>
    <row r="1392" s="61" customFormat="1" ht="12.75"/>
    <row r="1393" s="61" customFormat="1" ht="12.75"/>
    <row r="1394" s="61" customFormat="1" ht="12.75"/>
    <row r="1395" s="61" customFormat="1" ht="12.75"/>
    <row r="1396" s="61" customFormat="1" ht="12.75"/>
    <row r="1397" s="61" customFormat="1" ht="12.75"/>
    <row r="1398" s="61" customFormat="1" ht="12.75"/>
    <row r="1399" s="61" customFormat="1" ht="12.75"/>
    <row r="1400" s="61" customFormat="1" ht="12.75"/>
    <row r="1401" s="61" customFormat="1" ht="12.75"/>
    <row r="1402" s="61" customFormat="1" ht="12.75"/>
    <row r="1403" s="61" customFormat="1" ht="12.75"/>
    <row r="1404" s="61" customFormat="1" ht="12.75"/>
    <row r="1405" s="61" customFormat="1" ht="12.75"/>
    <row r="1406" s="61" customFormat="1" ht="12.75"/>
    <row r="1407" s="61" customFormat="1" ht="12.75"/>
    <row r="1408" s="61" customFormat="1" ht="12.75"/>
    <row r="1409" s="61" customFormat="1" ht="12.75"/>
    <row r="1410" s="61" customFormat="1" ht="12.75"/>
    <row r="1411" s="61" customFormat="1" ht="12.75"/>
    <row r="1412" s="61" customFormat="1" ht="12.75"/>
    <row r="1413" s="61" customFormat="1" ht="12.75"/>
    <row r="1414" s="61" customFormat="1" ht="12.75"/>
    <row r="1415" s="61" customFormat="1" ht="12.75"/>
    <row r="1416" s="61" customFormat="1" ht="12.75"/>
    <row r="1417" s="61" customFormat="1" ht="12.75"/>
    <row r="1418" s="61" customFormat="1" ht="12.75"/>
    <row r="1419" s="61" customFormat="1" ht="12.75"/>
    <row r="1420" s="61" customFormat="1" ht="12.75"/>
    <row r="1421" s="61" customFormat="1" ht="12.75"/>
    <row r="1422" s="61" customFormat="1" ht="12.75"/>
    <row r="1423" s="61" customFormat="1" ht="12.75"/>
    <row r="1424" s="61" customFormat="1" ht="12.75"/>
    <row r="1425" s="61" customFormat="1" ht="12.75"/>
    <row r="1426" s="61" customFormat="1" ht="12.75"/>
    <row r="1427" s="61" customFormat="1" ht="12.75"/>
    <row r="1428" s="61" customFormat="1" ht="12.75"/>
    <row r="1429" s="61" customFormat="1" ht="12.75"/>
    <row r="1430" s="61" customFormat="1" ht="12.75"/>
    <row r="1431" s="61" customFormat="1" ht="12.75"/>
    <row r="1432" s="61" customFormat="1" ht="12.75"/>
    <row r="1433" s="61" customFormat="1" ht="12.75"/>
    <row r="1434" s="61" customFormat="1" ht="12.75"/>
    <row r="1435" s="61" customFormat="1" ht="12.75"/>
    <row r="1436" s="61" customFormat="1" ht="12.75"/>
    <row r="1437" s="61" customFormat="1" ht="12.75"/>
    <row r="1438" s="61" customFormat="1" ht="12.75"/>
    <row r="1439" s="61" customFormat="1" ht="12.75"/>
    <row r="1440" s="61" customFormat="1" ht="12.75"/>
    <row r="1441" s="61" customFormat="1" ht="12.75"/>
    <row r="1442" s="61" customFormat="1" ht="12.75"/>
    <row r="1443" s="61" customFormat="1" ht="12.75"/>
    <row r="1444" s="61" customFormat="1" ht="12.75"/>
    <row r="1445" s="61" customFormat="1" ht="12.75"/>
    <row r="1446" s="61" customFormat="1" ht="12.75"/>
    <row r="1447" s="61" customFormat="1" ht="12.75"/>
    <row r="1448" s="61" customFormat="1" ht="12.75"/>
    <row r="1449" s="61" customFormat="1" ht="12.75"/>
    <row r="1450" s="61" customFormat="1" ht="12.75"/>
    <row r="1451" s="61" customFormat="1" ht="12.75"/>
    <row r="1452" s="61" customFormat="1" ht="12.75"/>
    <row r="1453" s="61" customFormat="1" ht="12.75"/>
    <row r="1454" s="61" customFormat="1" ht="12.75"/>
    <row r="1455" s="61" customFormat="1" ht="12.75"/>
    <row r="1456" s="61" customFormat="1" ht="12.75"/>
    <row r="1457" s="61" customFormat="1" ht="12.75"/>
    <row r="1458" s="61" customFormat="1" ht="12.75"/>
    <row r="1459" s="61" customFormat="1" ht="12.75"/>
    <row r="1460" s="61" customFormat="1" ht="12.75"/>
    <row r="1461" s="61" customFormat="1" ht="12.75"/>
    <row r="1462" s="61" customFormat="1" ht="12.75"/>
    <row r="1463" s="61" customFormat="1" ht="12.75"/>
    <row r="1464" s="61" customFormat="1" ht="12.75"/>
    <row r="1465" s="61" customFormat="1" ht="12.75"/>
    <row r="1466" s="61" customFormat="1" ht="12.75"/>
    <row r="1467" s="61" customFormat="1" ht="12.75"/>
    <row r="1468" s="61" customFormat="1" ht="12.75"/>
    <row r="1469" s="61" customFormat="1" ht="12.75"/>
    <row r="1470" s="61" customFormat="1" ht="12.75"/>
    <row r="1471" s="61" customFormat="1" ht="12.75"/>
    <row r="1472" s="61" customFormat="1" ht="12.75"/>
    <row r="1473" s="61" customFormat="1" ht="12.75"/>
    <row r="1474" s="61" customFormat="1" ht="12.75"/>
    <row r="1475" s="61" customFormat="1" ht="12.75"/>
    <row r="1476" s="61" customFormat="1" ht="12.75"/>
    <row r="1477" s="61" customFormat="1" ht="12.75"/>
    <row r="1478" s="61" customFormat="1" ht="12.75"/>
    <row r="1479" s="61" customFormat="1" ht="12.75"/>
    <row r="1480" s="61" customFormat="1" ht="12.75"/>
    <row r="1481" s="61" customFormat="1" ht="12.75"/>
    <row r="1482" s="61" customFormat="1" ht="12.75"/>
    <row r="1483" s="61" customFormat="1" ht="12.75"/>
    <row r="1484" s="61" customFormat="1" ht="12.75"/>
    <row r="1485" s="61" customFormat="1" ht="12.75"/>
    <row r="1486" s="61" customFormat="1" ht="12.75"/>
    <row r="1487" s="61" customFormat="1" ht="12.75"/>
    <row r="1488" s="61" customFormat="1" ht="12.75"/>
    <row r="1489" s="61" customFormat="1" ht="12.75"/>
    <row r="1490" s="61" customFormat="1" ht="12.75"/>
    <row r="1491" s="61" customFormat="1" ht="12.75"/>
    <row r="1492" s="61" customFormat="1" ht="12.75"/>
    <row r="1493" s="61" customFormat="1" ht="12.75"/>
    <row r="1494" s="61" customFormat="1" ht="12.75"/>
    <row r="1495" s="61" customFormat="1" ht="12.75"/>
    <row r="1496" s="61" customFormat="1" ht="12.75"/>
    <row r="1497" s="61" customFormat="1" ht="12.75"/>
    <row r="1498" s="61" customFormat="1" ht="12.75"/>
    <row r="1499" s="61" customFormat="1" ht="12.75"/>
    <row r="1500" s="61" customFormat="1" ht="12.75"/>
    <row r="1501" s="61" customFormat="1" ht="12.75"/>
    <row r="1502" s="61" customFormat="1" ht="12.75"/>
    <row r="1503" s="61" customFormat="1" ht="12.75"/>
    <row r="1504" s="61" customFormat="1" ht="12.75"/>
    <row r="1505" s="61" customFormat="1" ht="12.75"/>
    <row r="1506" s="61" customFormat="1" ht="12.75"/>
    <row r="1507" s="61" customFormat="1" ht="12.75"/>
    <row r="1508" s="61" customFormat="1" ht="12.75"/>
    <row r="1509" s="61" customFormat="1" ht="12.75"/>
    <row r="1510" s="61" customFormat="1" ht="12.75"/>
    <row r="1511" s="61" customFormat="1" ht="12.75"/>
    <row r="1512" s="61" customFormat="1" ht="12.75"/>
    <row r="1513" s="61" customFormat="1" ht="12.75"/>
    <row r="1514" s="61" customFormat="1" ht="12.75"/>
    <row r="1515" s="61" customFormat="1" ht="12.75"/>
    <row r="1516" s="61" customFormat="1" ht="12.75"/>
    <row r="1517" s="61" customFormat="1" ht="12.75"/>
    <row r="1518" s="61" customFormat="1" ht="12.75"/>
    <row r="1519" s="61" customFormat="1" ht="12.75"/>
    <row r="1520" s="61" customFormat="1" ht="12.75"/>
    <row r="1521" s="61" customFormat="1" ht="12.75"/>
    <row r="1522" s="61" customFormat="1" ht="12.75"/>
    <row r="1523" s="61" customFormat="1" ht="12.75"/>
    <row r="1524" s="61" customFormat="1" ht="12.75"/>
    <row r="1525" s="61" customFormat="1" ht="12.75"/>
    <row r="1526" s="61" customFormat="1" ht="12.75"/>
    <row r="1527" s="61" customFormat="1" ht="12.75"/>
    <row r="1528" s="61" customFormat="1" ht="12.75"/>
    <row r="1529" s="61" customFormat="1" ht="12.75"/>
    <row r="1530" s="61" customFormat="1" ht="12.75"/>
    <row r="1531" s="61" customFormat="1" ht="12.75"/>
    <row r="1532" s="61" customFormat="1" ht="12.75"/>
    <row r="1533" s="61" customFormat="1" ht="12.75"/>
    <row r="1534" s="61" customFormat="1" ht="12.75"/>
    <row r="1535" s="61" customFormat="1" ht="12.75"/>
    <row r="1536" s="61" customFormat="1" ht="12.75"/>
    <row r="1537" s="61" customFormat="1" ht="12.75"/>
    <row r="1538" s="61" customFormat="1" ht="12.75"/>
    <row r="1539" s="61" customFormat="1" ht="12.75"/>
    <row r="1540" s="61" customFormat="1" ht="12.75"/>
    <row r="1541" s="61" customFormat="1" ht="12.75"/>
    <row r="1542" s="61" customFormat="1" ht="12.75"/>
    <row r="1543" s="61" customFormat="1" ht="12.75"/>
    <row r="1544" s="61" customFormat="1" ht="12.75"/>
    <row r="1545" s="61" customFormat="1" ht="12.75"/>
    <row r="1546" s="61" customFormat="1" ht="12.75"/>
    <row r="1547" s="61" customFormat="1" ht="12.75"/>
    <row r="1548" s="61" customFormat="1" ht="12.75"/>
    <row r="1549" s="61" customFormat="1" ht="12.75"/>
    <row r="1550" s="61" customFormat="1" ht="12.75"/>
    <row r="1551" s="61" customFormat="1" ht="12.75"/>
    <row r="1552" s="61" customFormat="1" ht="12.75"/>
    <row r="1553" s="61" customFormat="1" ht="12.75"/>
    <row r="1554" s="61" customFormat="1" ht="12.75"/>
    <row r="1555" s="61" customFormat="1" ht="12.75"/>
    <row r="1556" s="61" customFormat="1" ht="12.75"/>
    <row r="1557" s="61" customFormat="1" ht="12.75"/>
    <row r="1558" s="61" customFormat="1" ht="12.75"/>
    <row r="1559" s="61" customFormat="1" ht="12.75"/>
    <row r="1560" s="61" customFormat="1" ht="12.75"/>
    <row r="1561" s="61" customFormat="1" ht="12.75"/>
    <row r="1562" s="61" customFormat="1" ht="12.75"/>
    <row r="1563" s="61" customFormat="1" ht="12.75"/>
    <row r="1564" s="61" customFormat="1" ht="12.75"/>
    <row r="1565" s="61" customFormat="1" ht="12.75"/>
    <row r="1566" s="61" customFormat="1" ht="12.75"/>
    <row r="1567" s="61" customFormat="1" ht="12.75"/>
    <row r="1568" s="61" customFormat="1" ht="12.75"/>
    <row r="1569" s="61" customFormat="1" ht="12.75"/>
    <row r="1570" s="61" customFormat="1" ht="12.75"/>
    <row r="1571" s="61" customFormat="1" ht="12.75"/>
    <row r="1572" s="61" customFormat="1" ht="12.75"/>
    <row r="1573" s="61" customFormat="1" ht="12.75"/>
    <row r="1574" s="61" customFormat="1" ht="12.75"/>
    <row r="1575" s="61" customFormat="1" ht="12.75"/>
    <row r="1576" s="61" customFormat="1" ht="12.75"/>
    <row r="1577" s="61" customFormat="1" ht="12.75"/>
    <row r="1578" s="61" customFormat="1" ht="12.75"/>
    <row r="1579" s="61" customFormat="1" ht="12.75"/>
    <row r="1580" s="61" customFormat="1" ht="12.75"/>
    <row r="1581" s="61" customFormat="1" ht="12.75"/>
    <row r="1582" s="61" customFormat="1" ht="12.75"/>
    <row r="1583" s="61" customFormat="1" ht="12.75"/>
    <row r="1584" s="61" customFormat="1" ht="12.75"/>
    <row r="1585" s="61" customFormat="1" ht="12.75"/>
    <row r="1586" s="61" customFormat="1" ht="12.75"/>
    <row r="1587" s="61" customFormat="1" ht="12.75"/>
    <row r="1588" s="61" customFormat="1" ht="12.75"/>
    <row r="1589" s="61" customFormat="1" ht="12.75"/>
    <row r="1590" s="61" customFormat="1" ht="12.75"/>
    <row r="1591" s="61" customFormat="1" ht="12.75"/>
    <row r="1592" s="61" customFormat="1" ht="12.75"/>
    <row r="1593" s="61" customFormat="1" ht="12.75"/>
    <row r="1594" s="61" customFormat="1" ht="12.75"/>
    <row r="1595" s="61" customFormat="1" ht="12.75"/>
    <row r="1596" s="61" customFormat="1" ht="12.75"/>
    <row r="1597" s="61" customFormat="1" ht="12.75"/>
    <row r="1598" s="61" customFormat="1" ht="12.75"/>
    <row r="1599" s="61" customFormat="1" ht="12.75"/>
    <row r="1600" s="61" customFormat="1" ht="12.75"/>
    <row r="1601" s="61" customFormat="1" ht="12.75"/>
    <row r="1602" s="61" customFormat="1" ht="12.75"/>
    <row r="1603" s="61" customFormat="1" ht="12.75"/>
    <row r="1604" s="61" customFormat="1" ht="12.75"/>
    <row r="1605" s="61" customFormat="1" ht="12.75"/>
    <row r="1606" s="61" customFormat="1" ht="12.75"/>
    <row r="1607" s="61" customFormat="1" ht="12.75"/>
    <row r="1608" s="61" customFormat="1" ht="12.75"/>
    <row r="1609" s="61" customFormat="1" ht="12.75"/>
    <row r="1610" s="61" customFormat="1" ht="12.75"/>
    <row r="1611" s="61" customFormat="1" ht="12.75"/>
    <row r="1612" s="61" customFormat="1" ht="12.75"/>
    <row r="1613" s="61" customFormat="1" ht="12.75"/>
    <row r="1614" s="61" customFormat="1" ht="12.75"/>
    <row r="1615" s="61" customFormat="1" ht="12.75"/>
    <row r="1616" s="61" customFormat="1" ht="12.75"/>
    <row r="1617" s="61" customFormat="1" ht="12.75"/>
    <row r="1618" s="61" customFormat="1" ht="12.75"/>
    <row r="1619" s="61" customFormat="1" ht="12.75"/>
    <row r="1620" s="61" customFormat="1" ht="12.75"/>
    <row r="1621" s="61" customFormat="1" ht="12.75"/>
    <row r="1622" s="61" customFormat="1" ht="12.75"/>
    <row r="1623" s="61" customFormat="1" ht="12.75"/>
    <row r="1624" s="61" customFormat="1" ht="12.75"/>
    <row r="1625" s="61" customFormat="1" ht="12.75"/>
    <row r="1626" s="61" customFormat="1" ht="12.75"/>
    <row r="1627" s="61" customFormat="1" ht="12.75"/>
    <row r="1628" s="61" customFormat="1" ht="12.75"/>
    <row r="1629" s="61" customFormat="1" ht="12.75"/>
    <row r="1630" s="61" customFormat="1" ht="12.75"/>
    <row r="1631" s="61" customFormat="1" ht="12.75"/>
    <row r="1632" s="61" customFormat="1" ht="12.75"/>
    <row r="1633" s="61" customFormat="1" ht="12.75"/>
    <row r="1634" s="61" customFormat="1" ht="12.75"/>
    <row r="1635" s="61" customFormat="1" ht="12.75"/>
    <row r="1636" s="61" customFormat="1" ht="12.75"/>
    <row r="1637" s="61" customFormat="1" ht="12.75"/>
    <row r="1638" s="61" customFormat="1" ht="12.75"/>
    <row r="1639" s="61" customFormat="1" ht="12.75"/>
    <row r="1640" s="61" customFormat="1" ht="12.75"/>
    <row r="1641" s="61" customFormat="1" ht="12.75"/>
    <row r="1642" s="61" customFormat="1" ht="12.75"/>
    <row r="1643" s="61" customFormat="1" ht="12.75"/>
    <row r="1644" s="61" customFormat="1" ht="12.75"/>
    <row r="1645" s="61" customFormat="1" ht="12.75"/>
    <row r="1646" s="61" customFormat="1" ht="12.75"/>
    <row r="1647" s="61" customFormat="1" ht="12.75"/>
    <row r="1648" s="61" customFormat="1" ht="12.75"/>
    <row r="1649" s="61" customFormat="1" ht="12.75"/>
    <row r="1650" s="61" customFormat="1" ht="12.75"/>
    <row r="1651" s="61" customFormat="1" ht="12.75"/>
    <row r="1652" s="61" customFormat="1" ht="12.75"/>
    <row r="1653" s="61" customFormat="1" ht="12.75"/>
    <row r="1654" s="61" customFormat="1" ht="12.75"/>
    <row r="1655" s="61" customFormat="1" ht="12.75"/>
    <row r="1656" s="61" customFormat="1" ht="12.75"/>
    <row r="1657" s="61" customFormat="1" ht="12.75"/>
    <row r="1658" s="61" customFormat="1" ht="12.75"/>
    <row r="1659" s="61" customFormat="1" ht="12.75"/>
    <row r="1660" s="61" customFormat="1" ht="12.75"/>
    <row r="1661" s="61" customFormat="1" ht="12.75"/>
    <row r="1662" s="61" customFormat="1" ht="12.75"/>
    <row r="1663" s="61" customFormat="1" ht="12.75"/>
    <row r="1664" s="61" customFormat="1" ht="12.75"/>
    <row r="1665" s="61" customFormat="1" ht="12.75"/>
    <row r="1666" s="61" customFormat="1" ht="12.75"/>
    <row r="1667" s="61" customFormat="1" ht="12.75"/>
    <row r="1668" s="61" customFormat="1" ht="12.75"/>
    <row r="1669" s="61" customFormat="1" ht="12.75"/>
    <row r="1670" s="61" customFormat="1" ht="12.75"/>
    <row r="1671" s="61" customFormat="1" ht="12.75"/>
    <row r="1672" s="61" customFormat="1" ht="12.75"/>
    <row r="1673" s="61" customFormat="1" ht="12.75"/>
    <row r="1674" s="61" customFormat="1" ht="12.75"/>
    <row r="1675" s="61" customFormat="1" ht="12.75"/>
    <row r="1676" s="61" customFormat="1" ht="12.75"/>
    <row r="1677" s="61" customFormat="1" ht="12.75"/>
    <row r="1678" s="61" customFormat="1" ht="12.75"/>
    <row r="1679" s="61" customFormat="1" ht="12.75"/>
    <row r="1680" s="61" customFormat="1" ht="12.75"/>
    <row r="1681" s="61" customFormat="1" ht="12.75"/>
    <row r="1682" s="61" customFormat="1" ht="12.75"/>
    <row r="1683" s="61" customFormat="1" ht="12.75"/>
    <row r="1684" s="61" customFormat="1" ht="12.75"/>
    <row r="1685" s="61" customFormat="1" ht="12.75"/>
    <row r="1686" s="61" customFormat="1" ht="12.75"/>
    <row r="1687" s="61" customFormat="1" ht="12.75"/>
    <row r="1688" s="61" customFormat="1" ht="12.75"/>
    <row r="1689" s="61" customFormat="1" ht="12.75"/>
    <row r="1690" s="61" customFormat="1" ht="12.75"/>
    <row r="1691" s="61" customFormat="1" ht="12.75"/>
    <row r="1692" s="61" customFormat="1" ht="12.75"/>
    <row r="1693" s="61" customFormat="1" ht="12.75"/>
    <row r="1694" s="61" customFormat="1" ht="12.75"/>
    <row r="1695" s="61" customFormat="1" ht="12.75"/>
    <row r="1696" s="61" customFormat="1" ht="12.75"/>
    <row r="1697" s="61" customFormat="1" ht="12.75"/>
    <row r="1698" s="61" customFormat="1" ht="12.75"/>
    <row r="1699" s="61" customFormat="1" ht="12.75"/>
    <row r="1700" s="61" customFormat="1" ht="12.75"/>
    <row r="1701" s="61" customFormat="1" ht="12.75"/>
    <row r="1702" s="61" customFormat="1" ht="12.75"/>
    <row r="1703" s="61" customFormat="1" ht="12.75"/>
    <row r="1704" s="61" customFormat="1" ht="12.75"/>
    <row r="1705" s="61" customFormat="1" ht="12.75"/>
    <row r="1706" s="61" customFormat="1" ht="12.75"/>
    <row r="1707" s="61" customFormat="1" ht="12.75"/>
    <row r="1708" s="61" customFormat="1" ht="12.75"/>
    <row r="1709" s="61" customFormat="1" ht="12.75"/>
    <row r="1710" s="61" customFormat="1" ht="12.75"/>
    <row r="1711" s="61" customFormat="1" ht="12.75"/>
    <row r="1712" s="61" customFormat="1" ht="12.75"/>
    <row r="1713" s="61" customFormat="1" ht="12.75"/>
    <row r="1714" s="61" customFormat="1" ht="12.75"/>
    <row r="1715" s="61" customFormat="1" ht="12.75"/>
    <row r="1716" s="61" customFormat="1" ht="12.75"/>
    <row r="1717" s="61" customFormat="1" ht="12.75"/>
    <row r="1718" s="61" customFormat="1" ht="12.75"/>
    <row r="1719" s="61" customFormat="1" ht="12.75"/>
    <row r="1720" s="61" customFormat="1" ht="12.75"/>
    <row r="1721" s="61" customFormat="1" ht="12.75"/>
    <row r="1722" s="61" customFormat="1" ht="12.75"/>
    <row r="1723" s="61" customFormat="1" ht="12.75"/>
    <row r="1724" s="61" customFormat="1" ht="12.75"/>
    <row r="1725" s="61" customFormat="1" ht="12.75"/>
    <row r="1726" s="61" customFormat="1" ht="12.75"/>
    <row r="1727" s="61" customFormat="1" ht="12.75"/>
    <row r="1728" s="61" customFormat="1" ht="12.75"/>
    <row r="1729" s="61" customFormat="1" ht="12.75"/>
    <row r="1730" s="61" customFormat="1" ht="12.75"/>
    <row r="1731" s="61" customFormat="1" ht="12.75"/>
    <row r="1732" s="61" customFormat="1" ht="12.75"/>
    <row r="1733" s="61" customFormat="1" ht="12.75"/>
    <row r="1734" s="61" customFormat="1" ht="12.75"/>
    <row r="1735" s="61" customFormat="1" ht="12.75"/>
    <row r="1736" s="61" customFormat="1" ht="12.75"/>
    <row r="1737" s="61" customFormat="1" ht="12.75"/>
    <row r="1738" s="61" customFormat="1" ht="12.75"/>
    <row r="1739" s="61" customFormat="1" ht="12.75"/>
    <row r="1740" s="61" customFormat="1" ht="12.75"/>
    <row r="1741" s="61" customFormat="1" ht="12.75"/>
    <row r="1742" s="61" customFormat="1" ht="12.75"/>
    <row r="1743" s="61" customFormat="1" ht="12.75"/>
    <row r="1744" s="61" customFormat="1" ht="12.75"/>
    <row r="1745" s="61" customFormat="1" ht="12.75"/>
    <row r="1746" s="61" customFormat="1" ht="12.75"/>
    <row r="1747" s="61" customFormat="1" ht="12.75"/>
    <row r="1748" s="61" customFormat="1" ht="12.75"/>
    <row r="1749" s="61" customFormat="1" ht="12.75"/>
    <row r="1750" s="61" customFormat="1" ht="12.75"/>
    <row r="1751" s="61" customFormat="1" ht="12.75"/>
    <row r="1752" s="61" customFormat="1" ht="12.75"/>
    <row r="1753" s="61" customFormat="1" ht="12.75"/>
    <row r="1754" s="61" customFormat="1" ht="12.75"/>
    <row r="1755" s="61" customFormat="1" ht="12.75"/>
    <row r="1756" s="61" customFormat="1" ht="12.75"/>
    <row r="1757" s="61" customFormat="1" ht="12.75"/>
    <row r="1758" s="61" customFormat="1" ht="12.75"/>
    <row r="1759" s="61" customFormat="1" ht="12.75"/>
    <row r="1760" s="61" customFormat="1" ht="12.75"/>
    <row r="1761" s="61" customFormat="1" ht="12.75"/>
    <row r="1762" s="61" customFormat="1" ht="12.75"/>
    <row r="1763" s="61" customFormat="1" ht="12.75"/>
    <row r="1764" s="61" customFormat="1" ht="12.75"/>
    <row r="1765" s="61" customFormat="1" ht="12.75"/>
    <row r="1766" s="61" customFormat="1" ht="12.75"/>
    <row r="1767" s="61" customFormat="1" ht="12.75"/>
    <row r="1768" s="61" customFormat="1" ht="12.75"/>
    <row r="1769" s="61" customFormat="1" ht="12.75"/>
    <row r="1770" s="61" customFormat="1" ht="12.75"/>
    <row r="1771" s="61" customFormat="1" ht="12.75"/>
    <row r="1772" s="61" customFormat="1" ht="12.75"/>
    <row r="1773" s="61" customFormat="1" ht="12.75"/>
    <row r="1774" s="61" customFormat="1" ht="12.75"/>
    <row r="1775" s="61" customFormat="1" ht="12.75"/>
    <row r="1776" s="61" customFormat="1" ht="12.75"/>
    <row r="1777" s="61" customFormat="1" ht="12.75"/>
    <row r="1778" s="61" customFormat="1" ht="12.75"/>
    <row r="1779" s="61" customFormat="1" ht="12.75"/>
    <row r="1780" s="61" customFormat="1" ht="12.75"/>
    <row r="1781" s="61" customFormat="1" ht="12.75"/>
    <row r="1782" s="61" customFormat="1" ht="12.75"/>
    <row r="1783" s="61" customFormat="1" ht="12.75"/>
    <row r="1784" s="61" customFormat="1" ht="12.75"/>
    <row r="1785" s="61" customFormat="1" ht="12.75"/>
    <row r="1786" s="61" customFormat="1" ht="12.75"/>
    <row r="1787" s="61" customFormat="1" ht="12.75"/>
    <row r="1788" s="61" customFormat="1" ht="12.75"/>
    <row r="1789" s="61" customFormat="1" ht="12.75"/>
    <row r="1790" s="61" customFormat="1" ht="12.75"/>
    <row r="1791" s="61" customFormat="1" ht="12.75"/>
    <row r="1792" s="61" customFormat="1" ht="12.75"/>
    <row r="1793" s="61" customFormat="1" ht="12.75"/>
    <row r="1794" s="61" customFormat="1" ht="12.75"/>
    <row r="1795" s="61" customFormat="1" ht="12.75"/>
    <row r="1796" s="61" customFormat="1" ht="12.75"/>
    <row r="1797" s="61" customFormat="1" ht="12.75"/>
    <row r="1798" s="61" customFormat="1" ht="12.75"/>
    <row r="1799" s="61" customFormat="1" ht="12.75"/>
    <row r="1800" s="61" customFormat="1" ht="12.75"/>
    <row r="1801" s="61" customFormat="1" ht="12.75"/>
    <row r="1802" s="61" customFormat="1" ht="12.75"/>
    <row r="1803" s="61" customFormat="1" ht="12.75"/>
    <row r="1804" s="61" customFormat="1" ht="12.75"/>
    <row r="1805" s="61" customFormat="1" ht="12.75"/>
    <row r="1806" s="61" customFormat="1" ht="12.75"/>
    <row r="1807" s="61" customFormat="1" ht="12.75"/>
    <row r="1808" s="61" customFormat="1" ht="12.75"/>
    <row r="1809" s="61" customFormat="1" ht="12.75"/>
    <row r="1810" s="61" customFormat="1" ht="12.75"/>
    <row r="1811" s="61" customFormat="1" ht="12.75"/>
    <row r="1812" s="61" customFormat="1" ht="12.75"/>
    <row r="1813" s="61" customFormat="1" ht="12.75"/>
    <row r="1814" s="61" customFormat="1" ht="12.75"/>
    <row r="1815" s="61" customFormat="1" ht="12.75"/>
    <row r="1816" s="61" customFormat="1" ht="12.75"/>
    <row r="1817" s="61" customFormat="1" ht="12.75"/>
    <row r="1818" s="61" customFormat="1" ht="12.75"/>
    <row r="1819" s="61" customFormat="1" ht="12.75"/>
    <row r="1820" s="61" customFormat="1" ht="12.75"/>
    <row r="1821" s="61" customFormat="1" ht="12.75"/>
    <row r="1822" s="61" customFormat="1" ht="12.75"/>
    <row r="1823" s="61" customFormat="1" ht="12.75"/>
    <row r="1824" s="61" customFormat="1" ht="12.75"/>
    <row r="1825" s="61" customFormat="1" ht="12.75"/>
    <row r="1826" s="61" customFormat="1" ht="12.75"/>
    <row r="1827" s="61" customFormat="1" ht="12.75"/>
    <row r="1828" s="61" customFormat="1" ht="12.75"/>
    <row r="1829" s="61" customFormat="1" ht="12.75"/>
    <row r="1830" s="61" customFormat="1" ht="12.75"/>
    <row r="1831" s="61" customFormat="1" ht="12.75"/>
    <row r="1832" s="61" customFormat="1" ht="12.75"/>
    <row r="1833" s="61" customFormat="1" ht="12.75"/>
    <row r="1834" s="61" customFormat="1" ht="12.75"/>
    <row r="1835" s="61" customFormat="1" ht="12.75"/>
    <row r="1836" s="61" customFormat="1" ht="12.75"/>
    <row r="1837" s="61" customFormat="1" ht="12.75"/>
    <row r="1838" s="61" customFormat="1" ht="12.75"/>
    <row r="1839" s="61" customFormat="1" ht="12.75"/>
    <row r="1840" s="61" customFormat="1" ht="12.75"/>
    <row r="1841" s="61" customFormat="1" ht="12.75"/>
    <row r="1842" s="61" customFormat="1" ht="12.75"/>
    <row r="1843" s="61" customFormat="1" ht="12.75"/>
    <row r="1844" s="61" customFormat="1" ht="12.75"/>
    <row r="1845" s="61" customFormat="1" ht="12.75"/>
    <row r="1846" s="61" customFormat="1" ht="12.75"/>
    <row r="1847" s="61" customFormat="1" ht="12.75"/>
    <row r="1848" s="61" customFormat="1" ht="12.75"/>
    <row r="1849" s="61" customFormat="1" ht="12.75"/>
    <row r="1850" s="61" customFormat="1" ht="12.75"/>
    <row r="1851" s="61" customFormat="1" ht="12.75"/>
    <row r="1852" s="61" customFormat="1" ht="12.75"/>
    <row r="1853" s="61" customFormat="1" ht="12.75"/>
    <row r="1854" s="61" customFormat="1" ht="12.75"/>
    <row r="1855" s="61" customFormat="1" ht="12.75"/>
    <row r="1856" s="61" customFormat="1" ht="12.75"/>
    <row r="1857" s="61" customFormat="1" ht="12.75"/>
    <row r="1858" s="61" customFormat="1" ht="12.75"/>
    <row r="1859" s="61" customFormat="1" ht="12.75"/>
    <row r="1860" s="61" customFormat="1" ht="12.75"/>
    <row r="1861" s="61" customFormat="1" ht="12.75"/>
    <row r="1862" s="61" customFormat="1" ht="12.75"/>
    <row r="1863" s="61" customFormat="1" ht="12.75"/>
    <row r="1864" s="61" customFormat="1" ht="12.75"/>
    <row r="1865" s="61" customFormat="1" ht="12.75"/>
    <row r="1866" s="61" customFormat="1" ht="12.75"/>
    <row r="1867" s="61" customFormat="1" ht="12.75"/>
    <row r="1868" s="61" customFormat="1" ht="12.75"/>
    <row r="1869" s="61" customFormat="1" ht="12.75"/>
    <row r="1870" s="61" customFormat="1" ht="12.75"/>
    <row r="1871" s="61" customFormat="1" ht="12.75"/>
    <row r="1872" s="61" customFormat="1" ht="12.75"/>
    <row r="1873" s="61" customFormat="1" ht="12.75"/>
    <row r="1874" s="61" customFormat="1" ht="12.75"/>
    <row r="1875" s="61" customFormat="1" ht="12.75"/>
    <row r="1876" s="61" customFormat="1" ht="12.75"/>
    <row r="1877" s="61" customFormat="1" ht="12.75"/>
    <row r="1878" s="61" customFormat="1" ht="12.75"/>
    <row r="1879" s="61" customFormat="1" ht="12.75"/>
    <row r="1880" s="61" customFormat="1" ht="12.75"/>
    <row r="1881" s="61" customFormat="1" ht="12.75"/>
    <row r="1882" s="61" customFormat="1" ht="12.75"/>
    <row r="1883" s="61" customFormat="1" ht="12.75"/>
    <row r="1884" s="61" customFormat="1" ht="12.75"/>
    <row r="1885" s="61" customFormat="1" ht="12.75"/>
    <row r="1886" s="61" customFormat="1" ht="12.75"/>
    <row r="1887" s="61" customFormat="1" ht="12.75"/>
    <row r="1888" s="61" customFormat="1" ht="12.75"/>
    <row r="1889" s="61" customFormat="1" ht="12.75"/>
    <row r="1890" s="61" customFormat="1" ht="12.75"/>
    <row r="1891" s="61" customFormat="1" ht="12.75"/>
    <row r="1892" s="61" customFormat="1" ht="12.75"/>
    <row r="1893" s="61" customFormat="1" ht="12.75"/>
    <row r="1894" s="61" customFormat="1" ht="12.75"/>
    <row r="1895" s="61" customFormat="1" ht="12.75"/>
    <row r="1896" s="61" customFormat="1" ht="12.75"/>
    <row r="1897" s="61" customFormat="1" ht="12.75"/>
    <row r="1898" s="61" customFormat="1" ht="12.75"/>
    <row r="1899" s="61" customFormat="1" ht="12.75"/>
    <row r="1900" s="61" customFormat="1" ht="12.75"/>
    <row r="1901" s="61" customFormat="1" ht="12.75"/>
    <row r="1902" s="61" customFormat="1" ht="12.75"/>
    <row r="1903" s="61" customFormat="1" ht="12.75"/>
    <row r="1904" s="61" customFormat="1" ht="12.75"/>
    <row r="1905" s="61" customFormat="1" ht="12.75"/>
    <row r="1906" s="61" customFormat="1" ht="12.75"/>
    <row r="1907" s="61" customFormat="1" ht="12.75"/>
    <row r="1908" s="61" customFormat="1" ht="12.75"/>
    <row r="1909" s="61" customFormat="1" ht="12.75"/>
    <row r="1910" s="61" customFormat="1" ht="12.75"/>
    <row r="1911" s="61" customFormat="1" ht="12.75"/>
    <row r="1912" s="61" customFormat="1" ht="12.75"/>
    <row r="1913" s="61" customFormat="1" ht="12.75"/>
    <row r="1914" s="61" customFormat="1" ht="12.75"/>
    <row r="1915" s="61" customFormat="1" ht="12.75"/>
    <row r="1916" s="61" customFormat="1" ht="12.75"/>
    <row r="1917" s="61" customFormat="1" ht="12.75"/>
    <row r="1918" s="61" customFormat="1" ht="12.75"/>
    <row r="1919" s="61" customFormat="1" ht="12.75"/>
    <row r="1920" s="61" customFormat="1" ht="12.75"/>
    <row r="1921" s="61" customFormat="1" ht="12.75"/>
    <row r="1922" s="61" customFormat="1" ht="12.75"/>
    <row r="1923" s="61" customFormat="1" ht="12.75"/>
    <row r="1924" s="61" customFormat="1" ht="12.75"/>
    <row r="1925" s="61" customFormat="1" ht="12.75"/>
    <row r="1926" s="61" customFormat="1" ht="12.75"/>
    <row r="1927" s="61" customFormat="1" ht="12.75"/>
    <row r="1928" s="61" customFormat="1" ht="12.75"/>
    <row r="1929" s="61" customFormat="1" ht="12.75"/>
    <row r="1930" s="61" customFormat="1" ht="12.75"/>
    <row r="1931" s="61" customFormat="1" ht="12.75"/>
    <row r="1932" s="61" customFormat="1" ht="12.75"/>
    <row r="1933" s="61" customFormat="1" ht="12.75"/>
    <row r="1934" s="61" customFormat="1" ht="12.75"/>
    <row r="1935" s="61" customFormat="1" ht="12.75"/>
    <row r="1936" s="61" customFormat="1" ht="12.75"/>
    <row r="1937" s="61" customFormat="1" ht="12.75"/>
    <row r="1938" s="61" customFormat="1" ht="12.75"/>
    <row r="1939" s="61" customFormat="1" ht="12.75"/>
    <row r="1940" s="61" customFormat="1" ht="12.75"/>
    <row r="1941" s="61" customFormat="1" ht="12.75"/>
    <row r="1942" s="61" customFormat="1" ht="12.75"/>
    <row r="1943" s="61" customFormat="1" ht="12.75"/>
    <row r="1944" s="61" customFormat="1" ht="12.75"/>
    <row r="1945" s="61" customFormat="1" ht="12.75"/>
    <row r="1946" s="61" customFormat="1" ht="12.75"/>
    <row r="1947" s="61" customFormat="1" ht="12.75"/>
    <row r="1948" s="61" customFormat="1" ht="12.75"/>
    <row r="1949" s="61" customFormat="1" ht="12.75"/>
    <row r="1950" s="61" customFormat="1" ht="12.75"/>
    <row r="1951" s="61" customFormat="1" ht="12.75"/>
    <row r="1952" s="61" customFormat="1" ht="12.75"/>
    <row r="1953" s="61" customFormat="1" ht="12.75"/>
    <row r="1954" s="61" customFormat="1" ht="12.75"/>
    <row r="1955" s="61" customFormat="1" ht="12.75"/>
    <row r="1956" s="61" customFormat="1" ht="12.75"/>
    <row r="1957" s="61" customFormat="1" ht="12.75"/>
    <row r="1958" s="61" customFormat="1" ht="12.75"/>
    <row r="1959" s="61" customFormat="1" ht="12.75"/>
    <row r="1960" s="61" customFormat="1" ht="12.75"/>
    <row r="1961" s="61" customFormat="1" ht="12.75"/>
    <row r="1962" s="61" customFormat="1" ht="12.75"/>
    <row r="1963" s="61" customFormat="1" ht="12.75"/>
    <row r="1964" s="61" customFormat="1" ht="12.75"/>
    <row r="1965" s="61" customFormat="1" ht="12.75"/>
    <row r="1966" s="61" customFormat="1" ht="12.75"/>
    <row r="1967" s="61" customFormat="1" ht="12.75"/>
    <row r="1968" s="61" customFormat="1" ht="12.75"/>
    <row r="1969" s="61" customFormat="1" ht="12.75"/>
    <row r="1970" s="61" customFormat="1" ht="12.75"/>
    <row r="1971" s="61" customFormat="1" ht="12.75"/>
    <row r="1972" s="61" customFormat="1" ht="12.75"/>
    <row r="1973" s="61" customFormat="1" ht="12.75"/>
    <row r="1974" s="61" customFormat="1" ht="12.75"/>
    <row r="1975" s="61" customFormat="1" ht="12.75"/>
    <row r="1976" s="61" customFormat="1" ht="12.75"/>
    <row r="1977" s="61" customFormat="1" ht="12.75"/>
    <row r="1978" s="61" customFormat="1" ht="12.75"/>
    <row r="1979" s="61" customFormat="1" ht="12.75"/>
    <row r="1980" s="61" customFormat="1" ht="12.75"/>
    <row r="1981" s="61" customFormat="1" ht="12.75"/>
    <row r="1982" s="61" customFormat="1" ht="12.75"/>
    <row r="1983" s="61" customFormat="1" ht="12.75"/>
    <row r="1984" s="61" customFormat="1" ht="12.75"/>
    <row r="1985" s="61" customFormat="1" ht="12.75"/>
    <row r="1986" s="61" customFormat="1" ht="12.75"/>
    <row r="1987" s="61" customFormat="1" ht="12.75"/>
    <row r="1988" s="61" customFormat="1" ht="12.75"/>
    <row r="1989" s="61" customFormat="1" ht="12.75"/>
    <row r="1990" s="61" customFormat="1" ht="12.75"/>
    <row r="1991" s="61" customFormat="1" ht="12.75"/>
    <row r="1992" s="61" customFormat="1" ht="12.75"/>
    <row r="1993" s="61" customFormat="1" ht="12.75"/>
    <row r="1994" s="61" customFormat="1" ht="12.75"/>
    <row r="1995" s="61" customFormat="1" ht="12.75"/>
    <row r="1996" s="61" customFormat="1" ht="12.75"/>
    <row r="1997" s="61" customFormat="1" ht="12.75"/>
    <row r="1998" s="61" customFormat="1" ht="12.75"/>
    <row r="1999" s="61" customFormat="1" ht="12.75"/>
    <row r="2000" s="61" customFormat="1" ht="12.75"/>
    <row r="2001" s="61" customFormat="1" ht="12.75"/>
    <row r="2002" s="61" customFormat="1" ht="12.75"/>
    <row r="2003" s="61" customFormat="1" ht="12.75"/>
    <row r="2004" s="61" customFormat="1" ht="12.75"/>
    <row r="2005" s="61" customFormat="1" ht="12.75"/>
    <row r="2006" s="61" customFormat="1" ht="12.75"/>
    <row r="2007" s="61" customFormat="1" ht="12.75"/>
    <row r="2008" s="61" customFormat="1" ht="12.75"/>
    <row r="2009" s="61" customFormat="1" ht="12.75"/>
    <row r="2010" s="61" customFormat="1" ht="12.75"/>
    <row r="2011" s="61" customFormat="1" ht="12.75"/>
    <row r="2012" s="61" customFormat="1" ht="12.75"/>
    <row r="2013" s="61" customFormat="1" ht="12.75"/>
    <row r="2014" s="61" customFormat="1" ht="12.75"/>
    <row r="2015" s="61" customFormat="1" ht="12.75"/>
    <row r="2016" s="61" customFormat="1" ht="12.75"/>
    <row r="2017" s="61" customFormat="1" ht="12.75"/>
    <row r="2018" s="61" customFormat="1" ht="12.75"/>
    <row r="2019" s="61" customFormat="1" ht="12.75"/>
    <row r="2020" s="61" customFormat="1" ht="12.75"/>
    <row r="2021" s="61" customFormat="1" ht="12.75"/>
    <row r="2022" s="61" customFormat="1" ht="12.75"/>
    <row r="2023" s="61" customFormat="1" ht="12.75"/>
    <row r="2024" s="61" customFormat="1" ht="12.75"/>
    <row r="2025" s="61" customFormat="1" ht="12.75"/>
    <row r="2026" s="61" customFormat="1" ht="12.75"/>
    <row r="2027" s="61" customFormat="1" ht="12.75"/>
    <row r="2028" s="61" customFormat="1" ht="12.75"/>
    <row r="2029" s="61" customFormat="1" ht="12.75"/>
    <row r="2030" s="61" customFormat="1" ht="12.75"/>
    <row r="2031" s="61" customFormat="1" ht="12.75"/>
    <row r="2032" s="61" customFormat="1" ht="12.75"/>
    <row r="2033" s="61" customFormat="1" ht="12.75"/>
    <row r="2034" s="61" customFormat="1" ht="12.75"/>
    <row r="2035" s="61" customFormat="1" ht="12.75"/>
    <row r="2036" s="61" customFormat="1" ht="12.75"/>
    <row r="2037" s="61" customFormat="1" ht="12.75"/>
    <row r="2038" s="61" customFormat="1" ht="12.75"/>
    <row r="2039" s="61" customFormat="1" ht="12.75"/>
    <row r="2040" s="61" customFormat="1" ht="12.75"/>
    <row r="2041" s="61" customFormat="1" ht="12.75"/>
    <row r="2042" s="61" customFormat="1" ht="12.75"/>
    <row r="2043" s="61" customFormat="1" ht="12.75"/>
    <row r="2044" s="61" customFormat="1" ht="12.75"/>
    <row r="2045" s="61" customFormat="1" ht="12.75"/>
    <row r="2046" s="61" customFormat="1" ht="12.75"/>
    <row r="2047" s="61" customFormat="1" ht="12.75"/>
    <row r="2048" s="61" customFormat="1" ht="12.75"/>
    <row r="2049" s="61" customFormat="1" ht="12.75"/>
    <row r="2050" s="61" customFormat="1" ht="12.75"/>
    <row r="2051" s="61" customFormat="1" ht="12.75"/>
    <row r="2052" s="61" customFormat="1" ht="12.75"/>
    <row r="2053" s="61" customFormat="1" ht="12.75"/>
    <row r="2054" s="61" customFormat="1" ht="12.75"/>
    <row r="2055" s="61" customFormat="1" ht="12.75"/>
    <row r="2056" s="61" customFormat="1" ht="12.75"/>
    <row r="2057" s="61" customFormat="1" ht="12.75"/>
    <row r="2058" s="61" customFormat="1" ht="12.75"/>
    <row r="2059" s="61" customFormat="1" ht="12.75"/>
    <row r="2060" s="61" customFormat="1" ht="12.75"/>
    <row r="2061" s="61" customFormat="1" ht="12.75"/>
    <row r="2062" s="61" customFormat="1" ht="12.75"/>
    <row r="2063" s="61" customFormat="1" ht="12.75"/>
    <row r="2064" s="61" customFormat="1" ht="12.75"/>
    <row r="2065" s="61" customFormat="1" ht="12.75"/>
    <row r="2066" s="61" customFormat="1" ht="12.75"/>
    <row r="2067" s="61" customFormat="1" ht="12.75"/>
    <row r="2068" s="61" customFormat="1" ht="12.75"/>
    <row r="2069" s="61" customFormat="1" ht="12.75"/>
    <row r="2070" s="61" customFormat="1" ht="12.75"/>
    <row r="2071" s="61" customFormat="1" ht="12.75"/>
    <row r="2072" s="61" customFormat="1" ht="12.75"/>
    <row r="2073" s="61" customFormat="1" ht="12.75"/>
    <row r="2074" s="61" customFormat="1" ht="12.75"/>
    <row r="2075" s="61" customFormat="1" ht="12.75"/>
    <row r="2076" s="61" customFormat="1" ht="12.75"/>
    <row r="2077" s="61" customFormat="1" ht="12.75"/>
    <row r="2078" s="61" customFormat="1" ht="12.75"/>
    <row r="2079" s="61" customFormat="1" ht="12.75"/>
    <row r="2080" s="61" customFormat="1" ht="12.75"/>
    <row r="2081" s="61" customFormat="1" ht="12.75"/>
    <row r="2082" s="61" customFormat="1" ht="12.75"/>
    <row r="2083" s="61" customFormat="1" ht="12.75"/>
    <row r="2084" s="61" customFormat="1" ht="12.75"/>
    <row r="2085" s="61" customFormat="1" ht="12.75"/>
    <row r="2086" s="61" customFormat="1" ht="12.75"/>
    <row r="2087" s="61" customFormat="1" ht="12.75"/>
    <row r="2088" s="61" customFormat="1" ht="12.75"/>
    <row r="2089" s="61" customFormat="1" ht="12.75"/>
    <row r="2090" s="61" customFormat="1" ht="12.75"/>
    <row r="2091" s="61" customFormat="1" ht="12.75"/>
    <row r="2092" s="61" customFormat="1" ht="12.75"/>
    <row r="2093" s="61" customFormat="1" ht="12.75"/>
    <row r="2094" s="61" customFormat="1" ht="12.75"/>
    <row r="2095" s="61" customFormat="1" ht="12.75"/>
    <row r="2096" s="61" customFormat="1" ht="12.75"/>
    <row r="2097" s="61" customFormat="1" ht="12.75"/>
    <row r="2098" s="61" customFormat="1" ht="12.75"/>
    <row r="2099" s="61" customFormat="1" ht="12.75"/>
    <row r="2100" s="61" customFormat="1" ht="12.75"/>
    <row r="2101" s="61" customFormat="1" ht="12.75"/>
    <row r="2102" s="61" customFormat="1" ht="12.75"/>
    <row r="2103" s="61" customFormat="1" ht="12.75"/>
    <row r="2104" s="61" customFormat="1" ht="12.75"/>
    <row r="2105" s="61" customFormat="1" ht="12.75"/>
    <row r="2106" s="61" customFormat="1" ht="12.75"/>
    <row r="2107" s="61" customFormat="1" ht="12.75"/>
    <row r="2108" s="61" customFormat="1" ht="12.75"/>
    <row r="2109" s="61" customFormat="1" ht="12.75"/>
    <row r="2110" s="61" customFormat="1" ht="12.75"/>
    <row r="2111" s="61" customFormat="1" ht="12.75"/>
    <row r="2112" s="61" customFormat="1" ht="12.75"/>
    <row r="2113" s="61" customFormat="1" ht="12.75"/>
    <row r="2114" s="61" customFormat="1" ht="12.75"/>
    <row r="2115" s="61" customFormat="1" ht="12.75"/>
    <row r="2116" s="61" customFormat="1" ht="12.75"/>
    <row r="2117" s="61" customFormat="1" ht="12.75"/>
    <row r="2118" s="61" customFormat="1" ht="12.75"/>
    <row r="2119" s="61" customFormat="1" ht="12.75"/>
    <row r="2120" s="61" customFormat="1" ht="12.75"/>
    <row r="2121" s="61" customFormat="1" ht="12.75"/>
    <row r="2122" s="61" customFormat="1" ht="12.75"/>
    <row r="2123" s="61" customFormat="1" ht="12.75"/>
    <row r="2124" s="61" customFormat="1" ht="12.75"/>
    <row r="2125" s="61" customFormat="1" ht="12.75"/>
    <row r="2126" s="61" customFormat="1" ht="12.75"/>
    <row r="2127" s="61" customFormat="1" ht="12.75"/>
    <row r="2128" s="61" customFormat="1" ht="12.75"/>
    <row r="2129" s="61" customFormat="1" ht="12.75"/>
    <row r="2130" s="61" customFormat="1" ht="12.75"/>
    <row r="2131" s="61" customFormat="1" ht="12.75"/>
    <row r="2132" s="61" customFormat="1" ht="12.75"/>
    <row r="2133" s="61" customFormat="1" ht="12.75"/>
    <row r="2134" s="61" customFormat="1" ht="12.75"/>
    <row r="2135" s="61" customFormat="1" ht="12.75"/>
    <row r="2136" s="61" customFormat="1" ht="12.75"/>
    <row r="2137" s="61" customFormat="1" ht="12.75"/>
    <row r="2138" s="61" customFormat="1" ht="12.75"/>
    <row r="2139" s="61" customFormat="1" ht="12.75"/>
    <row r="2140" s="61" customFormat="1" ht="12.75"/>
    <row r="2141" s="61" customFormat="1" ht="12.75"/>
    <row r="2142" s="61" customFormat="1" ht="12.75"/>
    <row r="2143" s="61" customFormat="1" ht="12.75"/>
    <row r="2144" s="61" customFormat="1" ht="12.75"/>
    <row r="2145" s="61" customFormat="1" ht="12.75"/>
    <row r="2146" s="61" customFormat="1" ht="12.75"/>
    <row r="2147" s="61" customFormat="1" ht="12.75"/>
    <row r="2148" s="61" customFormat="1" ht="12.75"/>
    <row r="2149" s="61" customFormat="1" ht="12.75"/>
    <row r="2150" s="61" customFormat="1" ht="12.75"/>
    <row r="2151" s="61" customFormat="1" ht="12.75"/>
    <row r="2152" s="61" customFormat="1" ht="12.75"/>
    <row r="2153" s="61" customFormat="1" ht="12.75"/>
    <row r="2154" s="61" customFormat="1" ht="12.75"/>
    <row r="2155" s="61" customFormat="1" ht="12.75"/>
    <row r="2156" s="61" customFormat="1" ht="12.75"/>
    <row r="2157" s="61" customFormat="1" ht="12.75"/>
    <row r="2158" s="61" customFormat="1" ht="12.75"/>
    <row r="2159" s="61" customFormat="1" ht="12.75"/>
    <row r="2160" s="61" customFormat="1" ht="12.75"/>
    <row r="2161" s="61" customFormat="1" ht="12.75"/>
    <row r="2162" s="61" customFormat="1" ht="12.75"/>
    <row r="2163" s="61" customFormat="1" ht="12.75"/>
    <row r="2164" s="61" customFormat="1" ht="12.75"/>
    <row r="2165" s="61" customFormat="1" ht="12.75"/>
    <row r="2166" s="61" customFormat="1" ht="12.75"/>
    <row r="2167" s="61" customFormat="1" ht="12.75"/>
    <row r="2168" s="61" customFormat="1" ht="12.75"/>
    <row r="2169" s="61" customFormat="1" ht="12.75"/>
    <row r="2170" s="61" customFormat="1" ht="12.75"/>
    <row r="2171" s="61" customFormat="1" ht="12.75"/>
    <row r="2172" s="61" customFormat="1" ht="12.75"/>
    <row r="2173" s="61" customFormat="1" ht="12.75"/>
    <row r="2174" s="61" customFormat="1" ht="12.75"/>
    <row r="2175" s="61" customFormat="1" ht="12.75"/>
    <row r="2176" s="61" customFormat="1" ht="12.75"/>
    <row r="2177" s="61" customFormat="1" ht="12.75"/>
    <row r="2178" s="61" customFormat="1" ht="12.75"/>
    <row r="2179" s="61" customFormat="1" ht="12.75"/>
    <row r="2180" s="61" customFormat="1" ht="12.75"/>
    <row r="2181" s="61" customFormat="1" ht="12.75"/>
    <row r="2182" s="61" customFormat="1" ht="12.75"/>
    <row r="2183" s="61" customFormat="1" ht="12.75"/>
    <row r="2184" s="61" customFormat="1" ht="12.75"/>
    <row r="2185" s="61" customFormat="1" ht="12.75"/>
    <row r="2186" s="61" customFormat="1" ht="12.75"/>
    <row r="2187" s="61" customFormat="1" ht="12.75"/>
    <row r="2188" s="61" customFormat="1" ht="12.75"/>
    <row r="2189" s="61" customFormat="1" ht="12.75"/>
    <row r="2190" s="61" customFormat="1" ht="12.75"/>
    <row r="2191" s="61" customFormat="1" ht="12.75"/>
    <row r="2192" s="61" customFormat="1" ht="12.75"/>
    <row r="2193" s="61" customFormat="1" ht="12.75"/>
    <row r="2194" s="61" customFormat="1" ht="12.75"/>
    <row r="2195" s="61" customFormat="1" ht="12.75"/>
    <row r="2196" s="61" customFormat="1" ht="12.75"/>
    <row r="2197" s="61" customFormat="1" ht="12.75"/>
    <row r="2198" s="61" customFormat="1" ht="12.75"/>
    <row r="2199" s="61" customFormat="1" ht="12.75"/>
    <row r="2200" s="61" customFormat="1" ht="12.75"/>
    <row r="2201" s="61" customFormat="1" ht="12.75"/>
    <row r="2202" s="61" customFormat="1" ht="12.75"/>
    <row r="2203" s="61" customFormat="1" ht="12.75"/>
    <row r="2204" s="61" customFormat="1" ht="12.75"/>
    <row r="2205" s="61" customFormat="1" ht="12.75"/>
    <row r="2206" s="61" customFormat="1" ht="12.75"/>
    <row r="2207" s="61" customFormat="1" ht="12.75"/>
    <row r="2208" s="61" customFormat="1" ht="12.75"/>
    <row r="2209" s="61" customFormat="1" ht="12.75"/>
    <row r="2210" s="61" customFormat="1" ht="12.75"/>
    <row r="2211" s="61" customFormat="1" ht="12.75"/>
    <row r="2212" s="61" customFormat="1" ht="12.75"/>
    <row r="2213" s="61" customFormat="1" ht="12.75"/>
    <row r="2214" s="61" customFormat="1" ht="12.75"/>
    <row r="2215" s="61" customFormat="1" ht="12.75"/>
    <row r="2216" s="61" customFormat="1" ht="12.75"/>
    <row r="2217" s="61" customFormat="1" ht="12.75"/>
    <row r="2218" s="61" customFormat="1" ht="12.75"/>
    <row r="2219" s="61" customFormat="1" ht="12.75"/>
    <row r="2220" s="61" customFormat="1" ht="12.75"/>
    <row r="2221" s="61" customFormat="1" ht="12.75"/>
    <row r="2222" s="61" customFormat="1" ht="12.75"/>
    <row r="2223" s="61" customFormat="1" ht="12.75"/>
    <row r="2224" s="61" customFormat="1" ht="12.75"/>
    <row r="2225" s="61" customFormat="1" ht="12.75"/>
    <row r="2226" s="61" customFormat="1" ht="12.75"/>
    <row r="2227" s="61" customFormat="1" ht="12.75"/>
    <row r="2228" s="61" customFormat="1" ht="12.75"/>
    <row r="2229" s="61" customFormat="1" ht="12.75"/>
    <row r="2230" s="61" customFormat="1" ht="12.75"/>
    <row r="2231" s="61" customFormat="1" ht="12.75"/>
    <row r="2232" s="61" customFormat="1" ht="12.75"/>
    <row r="2233" s="61" customFormat="1" ht="12.75"/>
    <row r="2234" s="61" customFormat="1" ht="12.75"/>
    <row r="2235" s="61" customFormat="1" ht="12.75"/>
    <row r="2236" s="61" customFormat="1" ht="12.75"/>
    <row r="2237" s="61" customFormat="1" ht="12.75"/>
    <row r="2238" s="61" customFormat="1" ht="12.75"/>
    <row r="2239" s="61" customFormat="1" ht="12.75"/>
    <row r="2240" s="61" customFormat="1" ht="12.75"/>
    <row r="2241" s="61" customFormat="1" ht="12.75"/>
    <row r="2242" s="61" customFormat="1" ht="12.75"/>
    <row r="2243" s="61" customFormat="1" ht="12.75"/>
    <row r="2244" s="61" customFormat="1" ht="12.75"/>
    <row r="2245" s="61" customFormat="1" ht="12.75"/>
    <row r="2246" s="61" customFormat="1" ht="12.75"/>
    <row r="2247" s="61" customFormat="1" ht="12.75"/>
    <row r="2248" s="61" customFormat="1" ht="12.75"/>
    <row r="2249" s="61" customFormat="1" ht="12.75"/>
    <row r="2250" s="61" customFormat="1" ht="12.75"/>
    <row r="2251" s="61" customFormat="1" ht="12.75"/>
    <row r="2252" s="61" customFormat="1" ht="12.75"/>
    <row r="2253" s="61" customFormat="1" ht="12.75"/>
    <row r="2254" s="61" customFormat="1" ht="12.75"/>
    <row r="2255" s="61" customFormat="1" ht="12.75"/>
    <row r="2256" s="61" customFormat="1" ht="12.75"/>
    <row r="2257" s="61" customFormat="1" ht="12.75"/>
    <row r="2258" s="61" customFormat="1" ht="12.75"/>
    <row r="2259" s="61" customFormat="1" ht="12.75"/>
    <row r="2260" s="61" customFormat="1" ht="12.75"/>
    <row r="2261" s="61" customFormat="1" ht="12.75"/>
    <row r="2262" s="61" customFormat="1" ht="12.75"/>
    <row r="2263" s="61" customFormat="1" ht="12.75"/>
    <row r="2264" s="61" customFormat="1" ht="12.75"/>
    <row r="2265" s="61" customFormat="1" ht="12.75"/>
    <row r="2266" s="61" customFormat="1" ht="12.75"/>
    <row r="2267" s="61" customFormat="1" ht="12.75"/>
    <row r="2268" s="61" customFormat="1" ht="12.75"/>
    <row r="2269" s="61" customFormat="1" ht="12.75"/>
    <row r="2270" s="61" customFormat="1" ht="12.75"/>
    <row r="2271" s="61" customFormat="1" ht="12.75"/>
    <row r="2272" s="61" customFormat="1" ht="12.75"/>
    <row r="2273" s="61" customFormat="1" ht="12.75"/>
    <row r="2274" s="61" customFormat="1" ht="12.75"/>
    <row r="2275" s="61" customFormat="1" ht="12.75"/>
    <row r="2276" s="61" customFormat="1" ht="12.75"/>
    <row r="2277" s="61" customFormat="1" ht="12.75"/>
    <row r="2278" s="61" customFormat="1" ht="12.75"/>
    <row r="2279" s="61" customFormat="1" ht="12.75"/>
    <row r="2280" s="61" customFormat="1" ht="12.75"/>
    <row r="2281" s="61" customFormat="1" ht="12.75"/>
    <row r="2282" s="61" customFormat="1" ht="12.75"/>
    <row r="2283" s="61" customFormat="1" ht="12.75"/>
    <row r="2284" s="61" customFormat="1" ht="12.75"/>
    <row r="2285" s="61" customFormat="1" ht="12.75"/>
    <row r="2286" s="61" customFormat="1" ht="12.75"/>
    <row r="2287" s="61" customFormat="1" ht="12.75"/>
    <row r="2288" s="61" customFormat="1" ht="12.75"/>
    <row r="2289" s="61" customFormat="1" ht="12.75"/>
    <row r="2290" s="61" customFormat="1" ht="12.75"/>
    <row r="2291" s="61" customFormat="1" ht="12.75"/>
    <row r="2292" s="61" customFormat="1" ht="12.75"/>
    <row r="2293" s="61" customFormat="1" ht="12.75"/>
    <row r="2294" s="61" customFormat="1" ht="12.75"/>
    <row r="2295" s="61" customFormat="1" ht="12.75"/>
    <row r="2296" s="61" customFormat="1" ht="12.75"/>
    <row r="2297" s="61" customFormat="1" ht="12.75"/>
    <row r="2298" s="61" customFormat="1" ht="12.75"/>
    <row r="2299" s="61" customFormat="1" ht="12.75"/>
    <row r="2300" s="61" customFormat="1" ht="12.75"/>
    <row r="2301" s="61" customFormat="1" ht="12.75"/>
    <row r="2302" s="61" customFormat="1" ht="12.75"/>
    <row r="2303" s="61" customFormat="1" ht="12.75"/>
    <row r="2304" s="61" customFormat="1" ht="12.75"/>
    <row r="2305" s="61" customFormat="1" ht="12.75"/>
    <row r="2306" s="61" customFormat="1" ht="12.75"/>
    <row r="2307" s="61" customFormat="1" ht="12.75"/>
    <row r="2308" s="61" customFormat="1" ht="12.75"/>
    <row r="2309" s="61" customFormat="1" ht="12.75"/>
    <row r="2310" s="61" customFormat="1" ht="12.75"/>
    <row r="2311" s="61" customFormat="1" ht="12.75"/>
    <row r="2312" s="61" customFormat="1" ht="12.75"/>
    <row r="2313" s="61" customFormat="1" ht="12.75"/>
    <row r="2314" s="61" customFormat="1" ht="12.75"/>
    <row r="2315" s="61" customFormat="1" ht="12.75"/>
    <row r="2316" s="61" customFormat="1" ht="12.75"/>
    <row r="2317" s="61" customFormat="1" ht="12.75"/>
    <row r="2318" s="61" customFormat="1" ht="12.75"/>
    <row r="2319" s="61" customFormat="1" ht="12.75"/>
    <row r="2320" s="61" customFormat="1" ht="12.75"/>
    <row r="2321" s="61" customFormat="1" ht="12.75"/>
    <row r="2322" s="61" customFormat="1" ht="12.75"/>
    <row r="2323" s="61" customFormat="1" ht="12.75"/>
    <row r="2324" s="61" customFormat="1" ht="12.75"/>
    <row r="2325" s="61" customFormat="1" ht="12.75"/>
    <row r="2326" s="61" customFormat="1" ht="12.75"/>
    <row r="2327" s="61" customFormat="1" ht="12.75"/>
    <row r="2328" s="61" customFormat="1" ht="12.75"/>
    <row r="2329" s="61" customFormat="1" ht="12.75"/>
    <row r="2330" s="61" customFormat="1" ht="12.75"/>
    <row r="2331" s="61" customFormat="1" ht="12.75"/>
    <row r="2332" s="61" customFormat="1" ht="12.75"/>
    <row r="2333" s="61" customFormat="1" ht="12.75"/>
    <row r="2334" s="61" customFormat="1" ht="12.75"/>
    <row r="2335" s="61" customFormat="1" ht="12.75"/>
    <row r="2336" s="61" customFormat="1" ht="12.75"/>
    <row r="2337" s="61" customFormat="1" ht="12.75"/>
    <row r="2338" s="61" customFormat="1" ht="12.75"/>
    <row r="2339" s="61" customFormat="1" ht="12.75"/>
    <row r="2340" s="61" customFormat="1" ht="12.75"/>
    <row r="2341" s="61" customFormat="1" ht="12.75"/>
    <row r="2342" s="61" customFormat="1" ht="12.75"/>
    <row r="2343" s="61" customFormat="1" ht="12.75"/>
    <row r="2344" s="61" customFormat="1" ht="12.75"/>
    <row r="2345" s="61" customFormat="1" ht="12.75"/>
    <row r="2346" s="61" customFormat="1" ht="12.75"/>
    <row r="2347" s="61" customFormat="1" ht="12.75"/>
    <row r="2348" s="61" customFormat="1" ht="12.75"/>
    <row r="2349" s="61" customFormat="1" ht="12.75"/>
    <row r="2350" s="61" customFormat="1" ht="12.75"/>
    <row r="2351" s="61" customFormat="1" ht="12.75"/>
    <row r="2352" s="61" customFormat="1" ht="12.75"/>
    <row r="2353" s="61" customFormat="1" ht="12.75"/>
    <row r="2354" s="61" customFormat="1" ht="12.75"/>
    <row r="2355" s="61" customFormat="1" ht="12.75"/>
    <row r="2356" s="61" customFormat="1" ht="12.75"/>
    <row r="2357" s="61" customFormat="1" ht="12.75"/>
    <row r="2358" s="61" customFormat="1" ht="12.75"/>
    <row r="2359" s="61" customFormat="1" ht="12.75"/>
    <row r="2360" s="61" customFormat="1" ht="12.75"/>
    <row r="2361" s="61" customFormat="1" ht="12.75"/>
    <row r="2362" s="61" customFormat="1" ht="12.75"/>
    <row r="2363" s="61" customFormat="1" ht="12.75"/>
    <row r="2364" s="61" customFormat="1" ht="12.75"/>
    <row r="2365" s="61" customFormat="1" ht="12.75"/>
    <row r="2366" s="61" customFormat="1" ht="12.75"/>
    <row r="2367" s="61" customFormat="1" ht="12.75"/>
    <row r="2368" s="61" customFormat="1" ht="12.75"/>
    <row r="2369" s="61" customFormat="1" ht="12.75"/>
    <row r="2370" s="61" customFormat="1" ht="12.75"/>
    <row r="2371" s="61" customFormat="1" ht="12.75"/>
    <row r="2372" s="61" customFormat="1" ht="12.75"/>
    <row r="2373" s="61" customFormat="1" ht="12.75"/>
    <row r="2374" s="61" customFormat="1" ht="12.75"/>
    <row r="2375" s="61" customFormat="1" ht="12.75"/>
    <row r="2376" s="61" customFormat="1" ht="12.75"/>
    <row r="2377" s="61" customFormat="1" ht="12.75"/>
    <row r="2378" s="61" customFormat="1" ht="12.75"/>
    <row r="2379" s="61" customFormat="1" ht="12.75"/>
    <row r="2380" s="61" customFormat="1" ht="12.75"/>
    <row r="2381" s="61" customFormat="1" ht="12.75"/>
    <row r="2382" s="61" customFormat="1" ht="12.75"/>
    <row r="2383" s="61" customFormat="1" ht="12.75"/>
    <row r="2384" s="61" customFormat="1" ht="12.75"/>
    <row r="2385" s="61" customFormat="1" ht="12.75"/>
    <row r="2386" s="61" customFormat="1" ht="12.75"/>
    <row r="2387" s="61" customFormat="1" ht="12.75"/>
    <row r="2388" s="61" customFormat="1" ht="12.75"/>
    <row r="2389" s="61" customFormat="1" ht="12.75"/>
    <row r="2390" s="61" customFormat="1" ht="12.75"/>
    <row r="2391" s="61" customFormat="1" ht="12.75"/>
    <row r="2392" s="61" customFormat="1" ht="12.75"/>
    <row r="2393" s="61" customFormat="1" ht="12.75"/>
    <row r="2394" s="61" customFormat="1" ht="12.75"/>
    <row r="2395" s="61" customFormat="1" ht="12.75"/>
    <row r="2396" s="61" customFormat="1" ht="12.75"/>
    <row r="2397" s="61" customFormat="1" ht="12.75"/>
    <row r="2398" s="61" customFormat="1" ht="12.75"/>
    <row r="2399" s="61" customFormat="1" ht="12.75"/>
    <row r="2400" s="61" customFormat="1" ht="12.75"/>
    <row r="2401" s="61" customFormat="1" ht="12.75"/>
    <row r="2402" s="61" customFormat="1" ht="12.75"/>
    <row r="2403" s="61" customFormat="1" ht="12.75"/>
    <row r="2404" s="61" customFormat="1" ht="12.75"/>
    <row r="2405" s="61" customFormat="1" ht="12.75"/>
    <row r="2406" s="61" customFormat="1" ht="12.75"/>
    <row r="2407" s="61" customFormat="1" ht="12.75"/>
    <row r="2408" s="61" customFormat="1" ht="12.75"/>
    <row r="2409" s="61" customFormat="1" ht="12.75"/>
    <row r="2410" s="61" customFormat="1" ht="12.75"/>
    <row r="2411" s="61" customFormat="1" ht="12.75"/>
    <row r="2412" s="61" customFormat="1" ht="12.75"/>
    <row r="2413" s="61" customFormat="1" ht="12.75"/>
    <row r="2414" s="61" customFormat="1" ht="12.75"/>
    <row r="2415" s="61" customFormat="1" ht="12.75"/>
    <row r="2416" s="61" customFormat="1" ht="12.75"/>
    <row r="2417" s="61" customFormat="1" ht="12.75"/>
    <row r="2418" s="61" customFormat="1" ht="12.75"/>
    <row r="2419" s="61" customFormat="1" ht="12.75"/>
    <row r="2420" s="61" customFormat="1" ht="12.75"/>
    <row r="2421" s="61" customFormat="1" ht="12.75"/>
    <row r="2422" s="61" customFormat="1" ht="12.75"/>
    <row r="2423" s="61" customFormat="1" ht="12.75"/>
    <row r="2424" s="61" customFormat="1" ht="12.75"/>
    <row r="2425" s="61" customFormat="1" ht="12.75"/>
    <row r="2426" s="61" customFormat="1" ht="12.75"/>
    <row r="2427" s="61" customFormat="1" ht="12.75"/>
    <row r="2428" s="61" customFormat="1" ht="12.75"/>
    <row r="2429" s="61" customFormat="1" ht="12.75"/>
    <row r="2430" s="61" customFormat="1" ht="12.75"/>
    <row r="2431" s="61" customFormat="1" ht="12.75"/>
    <row r="2432" s="61" customFormat="1" ht="12.75"/>
    <row r="2433" s="61" customFormat="1" ht="12.75"/>
    <row r="2434" s="61" customFormat="1" ht="12.75"/>
    <row r="2435" s="61" customFormat="1" ht="12.75"/>
    <row r="2436" s="61" customFormat="1" ht="12.75"/>
    <row r="2437" s="61" customFormat="1" ht="12.75"/>
    <row r="2438" s="61" customFormat="1" ht="12.75"/>
    <row r="2439" s="61" customFormat="1" ht="12.75"/>
    <row r="2440" s="61" customFormat="1" ht="12.75"/>
    <row r="2441" s="61" customFormat="1" ht="12.75"/>
    <row r="2442" s="61" customFormat="1" ht="12.75"/>
    <row r="2443" s="61" customFormat="1" ht="12.75"/>
  </sheetData>
  <sheetProtection/>
  <mergeCells count="13">
    <mergeCell ref="A7:A8"/>
    <mergeCell ref="B7:B8"/>
    <mergeCell ref="C7:C8"/>
    <mergeCell ref="A62:AL62"/>
    <mergeCell ref="A10:AL10"/>
    <mergeCell ref="A11:AL11"/>
    <mergeCell ref="A35:AL35"/>
    <mergeCell ref="A37:AL37"/>
    <mergeCell ref="A3:AL3"/>
    <mergeCell ref="A4:AL4"/>
    <mergeCell ref="A5:AL5"/>
    <mergeCell ref="E7:AL7"/>
    <mergeCell ref="D7:D8"/>
  </mergeCells>
  <printOptions/>
  <pageMargins left="0" right="0" top="0.3937007874015748" bottom="0.1968503937007874" header="0.31496062992125984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3.875" style="0" customWidth="1"/>
    <col min="2" max="2" width="30.125" style="0" customWidth="1"/>
    <col min="4" max="4" width="11.75390625" style="0" customWidth="1"/>
    <col min="5" max="5" width="8.625" style="0" customWidth="1"/>
    <col min="6" max="7" width="8.625" style="0" hidden="1" customWidth="1"/>
    <col min="8" max="8" width="8.25390625" style="0" customWidth="1"/>
    <col min="9" max="10" width="8.25390625" style="0" hidden="1" customWidth="1"/>
    <col min="11" max="11" width="8.125" style="0" customWidth="1"/>
    <col min="12" max="13" width="8.125" style="0" hidden="1" customWidth="1"/>
    <col min="14" max="14" width="8.00390625" style="0" customWidth="1"/>
    <col min="15" max="16" width="7.75390625" style="0" hidden="1" customWidth="1"/>
    <col min="17" max="17" width="8.25390625" style="0" customWidth="1"/>
    <col min="18" max="19" width="7.75390625" style="0" hidden="1" customWidth="1"/>
    <col min="20" max="20" width="8.00390625" style="0" customWidth="1"/>
    <col min="21" max="22" width="7.75390625" style="0" hidden="1" customWidth="1"/>
    <col min="23" max="23" width="8.125" style="0" customWidth="1"/>
    <col min="24" max="25" width="8.125" style="0" hidden="1" customWidth="1"/>
    <col min="26" max="26" width="8.125" style="0" customWidth="1"/>
    <col min="27" max="28" width="8.125" style="0" hidden="1" customWidth="1"/>
    <col min="29" max="29" width="8.375" style="0" customWidth="1"/>
    <col min="30" max="31" width="8.375" style="0" hidden="1" customWidth="1"/>
    <col min="32" max="32" width="7.75390625" style="0" customWidth="1"/>
    <col min="33" max="34" width="7.75390625" style="0" hidden="1" customWidth="1"/>
    <col min="35" max="35" width="7.875" style="0" customWidth="1"/>
    <col min="36" max="37" width="7.125" style="0" hidden="1" customWidth="1"/>
    <col min="38" max="38" width="8.25390625" style="0" customWidth="1"/>
    <col min="39" max="39" width="8.25390625" style="0" hidden="1" customWidth="1"/>
    <col min="40" max="40" width="7.125" style="0" hidden="1" customWidth="1"/>
    <col min="41" max="42" width="0" style="22" hidden="1" customWidth="1"/>
    <col min="43" max="16384" width="9.125" style="22" customWidth="1"/>
  </cols>
  <sheetData>
    <row r="1" ht="12.75">
      <c r="B1" s="13"/>
    </row>
    <row r="2" spans="1:40" ht="14.25">
      <c r="A2" s="329" t="s">
        <v>224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74"/>
      <c r="AN2" s="74"/>
    </row>
    <row r="3" spans="1:40" ht="14.25">
      <c r="A3" s="329" t="s">
        <v>225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74"/>
      <c r="AN3" s="74"/>
    </row>
    <row r="4" spans="1:40" ht="14.25">
      <c r="A4" s="329" t="s">
        <v>892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74"/>
      <c r="AN4" s="74"/>
    </row>
    <row r="6" spans="1:40" ht="16.5" customHeight="1">
      <c r="A6" s="330" t="s">
        <v>476</v>
      </c>
      <c r="B6" s="330" t="s">
        <v>451</v>
      </c>
      <c r="C6" s="330" t="s">
        <v>477</v>
      </c>
      <c r="D6" s="330" t="s">
        <v>452</v>
      </c>
      <c r="E6" s="330" t="s">
        <v>519</v>
      </c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5"/>
      <c r="AN6" s="35"/>
    </row>
    <row r="7" spans="1:42" ht="16.5" customHeight="1">
      <c r="A7" s="330"/>
      <c r="B7" s="330"/>
      <c r="C7" s="330"/>
      <c r="D7" s="330"/>
      <c r="E7" s="8" t="s">
        <v>515</v>
      </c>
      <c r="F7" s="8"/>
      <c r="G7" s="8"/>
      <c r="H7" s="8" t="s">
        <v>460</v>
      </c>
      <c r="I7" s="8"/>
      <c r="J7" s="8"/>
      <c r="K7" s="8" t="s">
        <v>453</v>
      </c>
      <c r="L7" s="8"/>
      <c r="M7" s="8"/>
      <c r="N7" s="8" t="s">
        <v>516</v>
      </c>
      <c r="O7" s="8"/>
      <c r="P7" s="8"/>
      <c r="Q7" s="8" t="s">
        <v>454</v>
      </c>
      <c r="R7" s="8"/>
      <c r="S7" s="8"/>
      <c r="T7" s="8" t="s">
        <v>455</v>
      </c>
      <c r="U7" s="8"/>
      <c r="V7" s="8"/>
      <c r="W7" s="8" t="s">
        <v>456</v>
      </c>
      <c r="X7" s="8"/>
      <c r="Y7" s="8"/>
      <c r="Z7" s="8" t="s">
        <v>457</v>
      </c>
      <c r="AA7" s="8"/>
      <c r="AB7" s="8"/>
      <c r="AC7" s="8" t="s">
        <v>517</v>
      </c>
      <c r="AD7" s="8"/>
      <c r="AE7" s="8"/>
      <c r="AF7" s="8" t="s">
        <v>518</v>
      </c>
      <c r="AG7" s="8"/>
      <c r="AH7" s="8"/>
      <c r="AI7" s="8" t="s">
        <v>459</v>
      </c>
      <c r="AJ7" s="8"/>
      <c r="AK7" s="8"/>
      <c r="AL7" s="8" t="s">
        <v>458</v>
      </c>
      <c r="AM7" s="8"/>
      <c r="AN7" s="217"/>
      <c r="AO7" s="22" t="s">
        <v>120</v>
      </c>
      <c r="AP7" s="22" t="s">
        <v>123</v>
      </c>
    </row>
    <row r="8" spans="1:40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 t="s">
        <v>380</v>
      </c>
      <c r="G8" s="1" t="s">
        <v>381</v>
      </c>
      <c r="H8" s="1">
        <v>6</v>
      </c>
      <c r="I8" s="1" t="s">
        <v>380</v>
      </c>
      <c r="J8" s="1" t="s">
        <v>381</v>
      </c>
      <c r="K8" s="1">
        <v>7</v>
      </c>
      <c r="L8" s="1" t="s">
        <v>380</v>
      </c>
      <c r="M8" s="1" t="s">
        <v>381</v>
      </c>
      <c r="N8" s="1">
        <v>8</v>
      </c>
      <c r="O8" s="1" t="s">
        <v>380</v>
      </c>
      <c r="P8" s="1" t="s">
        <v>381</v>
      </c>
      <c r="Q8" s="1">
        <v>9</v>
      </c>
      <c r="R8" s="1" t="s">
        <v>380</v>
      </c>
      <c r="S8" s="1" t="s">
        <v>381</v>
      </c>
      <c r="T8" s="1">
        <v>10</v>
      </c>
      <c r="U8" s="1" t="s">
        <v>380</v>
      </c>
      <c r="V8" s="1" t="s">
        <v>381</v>
      </c>
      <c r="W8" s="1">
        <v>11</v>
      </c>
      <c r="X8" s="1" t="s">
        <v>380</v>
      </c>
      <c r="Y8" s="1" t="s">
        <v>381</v>
      </c>
      <c r="Z8" s="1">
        <v>12</v>
      </c>
      <c r="AA8" s="1" t="s">
        <v>380</v>
      </c>
      <c r="AB8" s="1" t="s">
        <v>381</v>
      </c>
      <c r="AC8" s="1">
        <v>13</v>
      </c>
      <c r="AD8" s="1" t="s">
        <v>380</v>
      </c>
      <c r="AE8" s="1" t="s">
        <v>381</v>
      </c>
      <c r="AF8" s="1">
        <v>14</v>
      </c>
      <c r="AG8" s="1" t="s">
        <v>380</v>
      </c>
      <c r="AH8" s="1" t="s">
        <v>381</v>
      </c>
      <c r="AI8" s="1">
        <v>15</v>
      </c>
      <c r="AJ8" s="1" t="s">
        <v>380</v>
      </c>
      <c r="AK8" s="1" t="s">
        <v>381</v>
      </c>
      <c r="AL8" s="1">
        <v>16</v>
      </c>
      <c r="AM8" s="1" t="s">
        <v>380</v>
      </c>
      <c r="AN8" s="218" t="s">
        <v>381</v>
      </c>
    </row>
    <row r="9" spans="1:40" ht="12.75">
      <c r="A9" s="326" t="s">
        <v>752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8"/>
      <c r="AM9" s="30"/>
      <c r="AN9" s="30"/>
    </row>
    <row r="10" spans="1:40" ht="12.75">
      <c r="A10" s="354" t="s">
        <v>712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6"/>
      <c r="AM10" s="184"/>
      <c r="AN10" s="184"/>
    </row>
    <row r="11" spans="1:42" s="226" customFormat="1" ht="24.75" customHeight="1">
      <c r="A11" s="19">
        <v>1</v>
      </c>
      <c r="B11" s="2" t="s">
        <v>20</v>
      </c>
      <c r="C11" s="5">
        <v>96</v>
      </c>
      <c r="D11" s="5">
        <v>96</v>
      </c>
      <c r="E11" s="277" t="s">
        <v>437</v>
      </c>
      <c r="F11" s="67"/>
      <c r="G11" s="202">
        <v>96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277" t="s">
        <v>799</v>
      </c>
      <c r="X11" s="201">
        <v>96</v>
      </c>
      <c r="Y11" s="202">
        <v>96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219"/>
      <c r="AO11" s="226">
        <v>96</v>
      </c>
      <c r="AP11" s="226">
        <v>96</v>
      </c>
    </row>
    <row r="12" spans="1:42" s="226" customFormat="1" ht="23.25" customHeight="1">
      <c r="A12" s="67">
        <v>2</v>
      </c>
      <c r="B12" s="2" t="s">
        <v>762</v>
      </c>
      <c r="C12" s="5">
        <v>100</v>
      </c>
      <c r="D12" s="5">
        <v>100</v>
      </c>
      <c r="E12" s="67"/>
      <c r="F12" s="67"/>
      <c r="G12" s="67"/>
      <c r="H12" s="67"/>
      <c r="I12" s="67"/>
      <c r="J12" s="67"/>
      <c r="K12" s="67"/>
      <c r="L12" s="67"/>
      <c r="M12" s="67"/>
      <c r="N12" s="277" t="s">
        <v>893</v>
      </c>
      <c r="O12" s="201">
        <v>100</v>
      </c>
      <c r="P12" s="202">
        <v>100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277" t="s">
        <v>354</v>
      </c>
      <c r="AG12" s="67"/>
      <c r="AH12" s="202">
        <v>100</v>
      </c>
      <c r="AI12" s="67"/>
      <c r="AJ12" s="67"/>
      <c r="AK12" s="67"/>
      <c r="AL12" s="67"/>
      <c r="AM12" s="67"/>
      <c r="AN12" s="219"/>
      <c r="AO12" s="226">
        <v>100</v>
      </c>
      <c r="AP12" s="226">
        <v>100</v>
      </c>
    </row>
    <row r="13" spans="1:42" s="226" customFormat="1" ht="26.25" customHeight="1">
      <c r="A13" s="67">
        <v>3</v>
      </c>
      <c r="B13" s="2" t="s">
        <v>764</v>
      </c>
      <c r="C13" s="5">
        <v>80</v>
      </c>
      <c r="D13" s="5">
        <v>80</v>
      </c>
      <c r="E13" s="277" t="s">
        <v>437</v>
      </c>
      <c r="F13" s="67"/>
      <c r="G13" s="202">
        <v>80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277" t="s">
        <v>799</v>
      </c>
      <c r="X13" s="201">
        <v>80</v>
      </c>
      <c r="Y13" s="202">
        <v>80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219"/>
      <c r="AO13" s="226">
        <v>80</v>
      </c>
      <c r="AP13" s="226">
        <v>80</v>
      </c>
    </row>
    <row r="14" spans="1:42" s="226" customFormat="1" ht="30" customHeight="1">
      <c r="A14" s="67">
        <v>4</v>
      </c>
      <c r="B14" s="2" t="s">
        <v>765</v>
      </c>
      <c r="C14" s="11">
        <v>45</v>
      </c>
      <c r="D14" s="1" t="s">
        <v>754</v>
      </c>
      <c r="E14" s="277" t="s">
        <v>845</v>
      </c>
      <c r="F14" s="67"/>
      <c r="G14" s="202">
        <v>45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277" t="s">
        <v>344</v>
      </c>
      <c r="X14" s="201">
        <v>45</v>
      </c>
      <c r="Y14" s="202">
        <v>45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219"/>
      <c r="AO14" s="226">
        <v>45</v>
      </c>
      <c r="AP14" s="226">
        <v>45</v>
      </c>
    </row>
    <row r="15" spans="1:42" s="226" customFormat="1" ht="23.25" customHeight="1">
      <c r="A15" s="67">
        <v>5</v>
      </c>
      <c r="B15" s="2" t="s">
        <v>763</v>
      </c>
      <c r="C15" s="5">
        <v>100</v>
      </c>
      <c r="D15" s="5">
        <v>100</v>
      </c>
      <c r="E15" s="67"/>
      <c r="F15" s="67"/>
      <c r="G15" s="67"/>
      <c r="H15" s="67"/>
      <c r="I15" s="67"/>
      <c r="J15" s="67"/>
      <c r="K15" s="67"/>
      <c r="L15" s="67"/>
      <c r="M15" s="67"/>
      <c r="N15" s="277" t="s">
        <v>893</v>
      </c>
      <c r="O15" s="201">
        <v>100</v>
      </c>
      <c r="P15" s="202">
        <v>100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277" t="s">
        <v>354</v>
      </c>
      <c r="AG15" s="67"/>
      <c r="AH15" s="202">
        <v>100</v>
      </c>
      <c r="AI15" s="67"/>
      <c r="AJ15" s="67"/>
      <c r="AK15" s="67"/>
      <c r="AL15" s="67"/>
      <c r="AM15" s="67"/>
      <c r="AN15" s="219"/>
      <c r="AO15" s="226">
        <v>100</v>
      </c>
      <c r="AP15" s="226">
        <v>100</v>
      </c>
    </row>
    <row r="16" spans="1:42" s="226" customFormat="1" ht="15.75">
      <c r="A16" s="67">
        <v>6</v>
      </c>
      <c r="B16" s="2" t="s">
        <v>769</v>
      </c>
      <c r="C16" s="5">
        <v>80</v>
      </c>
      <c r="D16" s="5">
        <v>80</v>
      </c>
      <c r="E16" s="277" t="s">
        <v>845</v>
      </c>
      <c r="F16" s="67"/>
      <c r="G16" s="202">
        <v>80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277" t="s">
        <v>344</v>
      </c>
      <c r="X16" s="201">
        <v>80</v>
      </c>
      <c r="Y16" s="202">
        <v>80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219"/>
      <c r="AO16" s="226">
        <v>80</v>
      </c>
      <c r="AP16" s="226">
        <v>80</v>
      </c>
    </row>
    <row r="17" spans="1:42" s="226" customFormat="1" ht="15.75">
      <c r="A17" s="67">
        <v>7</v>
      </c>
      <c r="B17" s="2" t="s">
        <v>770</v>
      </c>
      <c r="C17" s="5">
        <v>100</v>
      </c>
      <c r="D17" s="5">
        <v>100</v>
      </c>
      <c r="E17" s="277" t="s">
        <v>894</v>
      </c>
      <c r="F17" s="67"/>
      <c r="G17" s="202">
        <v>100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77" t="s">
        <v>349</v>
      </c>
      <c r="X17" s="201">
        <v>100</v>
      </c>
      <c r="Y17" s="202">
        <v>100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219"/>
      <c r="AO17" s="226">
        <v>100</v>
      </c>
      <c r="AP17" s="226">
        <v>100</v>
      </c>
    </row>
    <row r="18" spans="1:42" s="226" customFormat="1" ht="15.75">
      <c r="A18" s="67">
        <v>8</v>
      </c>
      <c r="B18" s="2" t="s">
        <v>771</v>
      </c>
      <c r="C18" s="5">
        <v>80</v>
      </c>
      <c r="D18" s="5">
        <v>80</v>
      </c>
      <c r="E18" s="277" t="s">
        <v>894</v>
      </c>
      <c r="F18" s="67"/>
      <c r="G18" s="202">
        <v>80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277" t="s">
        <v>349</v>
      </c>
      <c r="X18" s="201">
        <v>80</v>
      </c>
      <c r="Y18" s="202">
        <v>80</v>
      </c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219"/>
      <c r="AO18" s="226">
        <v>80</v>
      </c>
      <c r="AP18" s="226">
        <v>80</v>
      </c>
    </row>
    <row r="19" spans="1:42" s="226" customFormat="1" ht="15.75">
      <c r="A19" s="67">
        <v>9</v>
      </c>
      <c r="B19" s="2" t="s">
        <v>772</v>
      </c>
      <c r="C19" s="5">
        <v>18</v>
      </c>
      <c r="D19" s="5">
        <v>18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77" t="s">
        <v>895</v>
      </c>
      <c r="R19" s="201">
        <v>18</v>
      </c>
      <c r="S19" s="202">
        <v>18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277" t="s">
        <v>896</v>
      </c>
      <c r="AJ19" s="67"/>
      <c r="AK19" s="202">
        <v>18</v>
      </c>
      <c r="AL19" s="67"/>
      <c r="AM19" s="67"/>
      <c r="AN19" s="219"/>
      <c r="AO19" s="226">
        <v>18</v>
      </c>
      <c r="AP19" s="226">
        <v>18</v>
      </c>
    </row>
    <row r="20" spans="1:42" s="226" customFormat="1" ht="15.75">
      <c r="A20" s="67">
        <v>10</v>
      </c>
      <c r="B20" s="2" t="s">
        <v>773</v>
      </c>
      <c r="C20" s="5">
        <v>96</v>
      </c>
      <c r="D20" s="5">
        <v>96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72</v>
      </c>
      <c r="U20" s="201">
        <v>96</v>
      </c>
      <c r="V20" s="202">
        <v>96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 t="s">
        <v>73</v>
      </c>
      <c r="AM20" s="67"/>
      <c r="AN20" s="220">
        <v>96</v>
      </c>
      <c r="AO20" s="226">
        <v>96</v>
      </c>
      <c r="AP20" s="226">
        <v>96</v>
      </c>
    </row>
    <row r="21" spans="1:42" s="226" customFormat="1" ht="15.75" customHeight="1">
      <c r="A21" s="67">
        <v>11</v>
      </c>
      <c r="B21" s="2" t="s">
        <v>0</v>
      </c>
      <c r="C21" s="5">
        <v>100</v>
      </c>
      <c r="D21" s="5">
        <v>100</v>
      </c>
      <c r="E21" s="277" t="s">
        <v>894</v>
      </c>
      <c r="F21" s="67"/>
      <c r="G21" s="202">
        <v>100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277" t="s">
        <v>349</v>
      </c>
      <c r="X21" s="201">
        <v>100</v>
      </c>
      <c r="Y21" s="202">
        <v>100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219"/>
      <c r="AO21" s="226">
        <v>100</v>
      </c>
      <c r="AP21" s="226">
        <v>100</v>
      </c>
    </row>
    <row r="22" spans="1:42" s="226" customFormat="1" ht="15.75">
      <c r="A22" s="67">
        <v>12</v>
      </c>
      <c r="B22" s="2" t="s">
        <v>1</v>
      </c>
      <c r="C22" s="5">
        <v>80</v>
      </c>
      <c r="D22" s="5">
        <v>80</v>
      </c>
      <c r="E22" s="67"/>
      <c r="F22" s="67"/>
      <c r="G22" s="67"/>
      <c r="H22" s="277" t="s">
        <v>897</v>
      </c>
      <c r="I22" s="67"/>
      <c r="J22" s="202">
        <v>80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277" t="s">
        <v>346</v>
      </c>
      <c r="AA22" s="201">
        <v>80</v>
      </c>
      <c r="AB22" s="202">
        <v>80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219"/>
      <c r="AO22" s="226">
        <v>80</v>
      </c>
      <c r="AP22" s="226">
        <v>80</v>
      </c>
    </row>
    <row r="23" spans="1:42" s="226" customFormat="1" ht="15.75">
      <c r="A23" s="67">
        <v>13</v>
      </c>
      <c r="B23" s="2" t="s">
        <v>2</v>
      </c>
      <c r="C23" s="5">
        <v>96</v>
      </c>
      <c r="D23" s="5">
        <v>96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77" t="s">
        <v>895</v>
      </c>
      <c r="R23" s="201">
        <v>96</v>
      </c>
      <c r="S23" s="202">
        <v>96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277" t="s">
        <v>896</v>
      </c>
      <c r="AJ23" s="67"/>
      <c r="AK23" s="202">
        <v>96</v>
      </c>
      <c r="AL23" s="67"/>
      <c r="AM23" s="67"/>
      <c r="AN23" s="219"/>
      <c r="AO23" s="226">
        <v>96</v>
      </c>
      <c r="AP23" s="226">
        <v>96</v>
      </c>
    </row>
    <row r="24" spans="1:42" s="226" customFormat="1" ht="15.75">
      <c r="A24" s="67">
        <v>14</v>
      </c>
      <c r="B24" s="2" t="s">
        <v>3</v>
      </c>
      <c r="C24" s="5">
        <v>18</v>
      </c>
      <c r="D24" s="5">
        <v>18</v>
      </c>
      <c r="E24" s="277" t="s">
        <v>894</v>
      </c>
      <c r="F24" s="67"/>
      <c r="G24" s="202">
        <v>18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277" t="s">
        <v>349</v>
      </c>
      <c r="X24" s="201">
        <v>18</v>
      </c>
      <c r="Y24" s="202">
        <v>18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219"/>
      <c r="AO24" s="226">
        <v>18</v>
      </c>
      <c r="AP24" s="226">
        <v>18</v>
      </c>
    </row>
    <row r="25" spans="1:42" s="226" customFormat="1" ht="15.75">
      <c r="A25" s="67">
        <v>15</v>
      </c>
      <c r="B25" s="2" t="s">
        <v>4</v>
      </c>
      <c r="C25" s="5">
        <v>100</v>
      </c>
      <c r="D25" s="5">
        <v>100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77" t="s">
        <v>895</v>
      </c>
      <c r="R25" s="201">
        <v>100</v>
      </c>
      <c r="S25" s="202">
        <v>100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277" t="s">
        <v>896</v>
      </c>
      <c r="AJ25" s="67"/>
      <c r="AK25" s="202">
        <v>100</v>
      </c>
      <c r="AL25" s="67"/>
      <c r="AM25" s="67"/>
      <c r="AN25" s="219"/>
      <c r="AO25" s="226">
        <v>100</v>
      </c>
      <c r="AP25" s="226">
        <v>100</v>
      </c>
    </row>
    <row r="26" spans="1:42" s="226" customFormat="1" ht="15.75">
      <c r="A26" s="67">
        <v>16</v>
      </c>
      <c r="B26" s="2" t="s">
        <v>26</v>
      </c>
      <c r="C26" s="5">
        <v>100</v>
      </c>
      <c r="D26" s="5">
        <v>100</v>
      </c>
      <c r="E26" s="67"/>
      <c r="F26" s="67"/>
      <c r="G26" s="67"/>
      <c r="H26" s="67"/>
      <c r="I26" s="67"/>
      <c r="J26" s="67"/>
      <c r="K26" s="67"/>
      <c r="L26" s="67"/>
      <c r="M26" s="67"/>
      <c r="N26" s="277" t="s">
        <v>893</v>
      </c>
      <c r="O26" s="201">
        <v>100</v>
      </c>
      <c r="P26" s="202">
        <v>100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277" t="s">
        <v>354</v>
      </c>
      <c r="AG26" s="67"/>
      <c r="AH26" s="202">
        <v>100</v>
      </c>
      <c r="AI26" s="67"/>
      <c r="AJ26" s="67"/>
      <c r="AK26" s="67"/>
      <c r="AL26" s="67"/>
      <c r="AM26" s="67"/>
      <c r="AN26" s="219"/>
      <c r="AO26" s="226">
        <v>100</v>
      </c>
      <c r="AP26" s="226">
        <v>100</v>
      </c>
    </row>
    <row r="27" spans="1:42" s="226" customFormat="1" ht="15.75">
      <c r="A27" s="77">
        <v>17</v>
      </c>
      <c r="B27" s="120" t="s">
        <v>5</v>
      </c>
      <c r="C27" s="121">
        <v>80</v>
      </c>
      <c r="D27" s="121">
        <v>80</v>
      </c>
      <c r="E27" s="77"/>
      <c r="F27" s="77"/>
      <c r="G27" s="77"/>
      <c r="H27" s="305" t="s">
        <v>897</v>
      </c>
      <c r="I27" s="77"/>
      <c r="J27" s="215">
        <v>80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305" t="s">
        <v>346</v>
      </c>
      <c r="AA27" s="201">
        <v>80</v>
      </c>
      <c r="AB27" s="202">
        <v>80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221"/>
      <c r="AO27" s="226">
        <v>80</v>
      </c>
      <c r="AP27" s="226">
        <v>80</v>
      </c>
    </row>
    <row r="28" spans="1:42" s="226" customFormat="1" ht="15.75">
      <c r="A28" s="67">
        <v>18</v>
      </c>
      <c r="B28" s="2" t="s">
        <v>6</v>
      </c>
      <c r="C28" s="5">
        <v>96</v>
      </c>
      <c r="D28" s="5">
        <v>96</v>
      </c>
      <c r="E28" s="67"/>
      <c r="F28" s="67"/>
      <c r="G28" s="67"/>
      <c r="H28" s="277" t="s">
        <v>449</v>
      </c>
      <c r="I28" s="67"/>
      <c r="J28" s="202">
        <v>96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277" t="s">
        <v>366</v>
      </c>
      <c r="AA28" s="201">
        <v>96</v>
      </c>
      <c r="AB28" s="202">
        <v>96</v>
      </c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219"/>
      <c r="AO28" s="226">
        <v>96</v>
      </c>
      <c r="AP28" s="226">
        <v>96</v>
      </c>
    </row>
    <row r="29" spans="1:42" s="226" customFormat="1" ht="15.75">
      <c r="A29" s="67">
        <v>19</v>
      </c>
      <c r="B29" s="2" t="s">
        <v>7</v>
      </c>
      <c r="C29" s="5">
        <v>100</v>
      </c>
      <c r="D29" s="5">
        <v>100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77" t="s">
        <v>898</v>
      </c>
      <c r="R29" s="67"/>
      <c r="S29" s="202">
        <v>100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277" t="s">
        <v>355</v>
      </c>
      <c r="AJ29" s="201">
        <v>100</v>
      </c>
      <c r="AK29" s="202">
        <v>100</v>
      </c>
      <c r="AL29" s="67"/>
      <c r="AM29" s="67"/>
      <c r="AN29" s="219"/>
      <c r="AO29" s="226">
        <v>100</v>
      </c>
      <c r="AP29" s="226">
        <v>100</v>
      </c>
    </row>
    <row r="30" spans="1:42" s="226" customFormat="1" ht="15.75">
      <c r="A30" s="67">
        <v>20</v>
      </c>
      <c r="B30" s="2" t="s">
        <v>8</v>
      </c>
      <c r="C30" s="5">
        <v>80</v>
      </c>
      <c r="D30" s="5">
        <v>80</v>
      </c>
      <c r="E30" s="67"/>
      <c r="F30" s="67"/>
      <c r="G30" s="67"/>
      <c r="H30" s="277" t="s">
        <v>449</v>
      </c>
      <c r="I30" s="67"/>
      <c r="J30" s="202">
        <v>80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277" t="s">
        <v>366</v>
      </c>
      <c r="AA30" s="201">
        <v>80</v>
      </c>
      <c r="AB30" s="202">
        <v>80</v>
      </c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219"/>
      <c r="AO30" s="226">
        <v>80</v>
      </c>
      <c r="AP30" s="226">
        <v>80</v>
      </c>
    </row>
    <row r="31" spans="1:42" s="226" customFormat="1" ht="15.75">
      <c r="A31" s="67">
        <v>21</v>
      </c>
      <c r="B31" s="301" t="s">
        <v>9</v>
      </c>
      <c r="C31" s="5">
        <v>96</v>
      </c>
      <c r="D31" s="5">
        <v>96</v>
      </c>
      <c r="E31" s="67"/>
      <c r="F31" s="67"/>
      <c r="G31" s="67"/>
      <c r="H31" s="67"/>
      <c r="I31" s="67"/>
      <c r="J31" s="67"/>
      <c r="K31" s="67"/>
      <c r="L31" s="67"/>
      <c r="M31" s="67"/>
      <c r="N31" s="277" t="s">
        <v>893</v>
      </c>
      <c r="O31" s="201">
        <v>96</v>
      </c>
      <c r="P31" s="202">
        <v>96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277" t="s">
        <v>354</v>
      </c>
      <c r="AG31" s="67"/>
      <c r="AH31" s="202">
        <v>96</v>
      </c>
      <c r="AI31" s="67"/>
      <c r="AJ31" s="67"/>
      <c r="AK31" s="67"/>
      <c r="AL31" s="67"/>
      <c r="AM31" s="67"/>
      <c r="AN31" s="219"/>
      <c r="AO31" s="226">
        <v>96</v>
      </c>
      <c r="AP31" s="226">
        <v>96</v>
      </c>
    </row>
    <row r="32" spans="1:42" s="226" customFormat="1" ht="15.75">
      <c r="A32" s="67">
        <v>22</v>
      </c>
      <c r="B32" s="2" t="s">
        <v>10</v>
      </c>
      <c r="C32" s="5">
        <v>100</v>
      </c>
      <c r="D32" s="5">
        <v>100</v>
      </c>
      <c r="E32" s="67"/>
      <c r="F32" s="67"/>
      <c r="G32" s="67"/>
      <c r="H32" s="67"/>
      <c r="I32" s="67"/>
      <c r="J32" s="67"/>
      <c r="K32" s="67"/>
      <c r="L32" s="67"/>
      <c r="M32" s="67"/>
      <c r="N32" s="277" t="s">
        <v>899</v>
      </c>
      <c r="O32" s="201">
        <v>100</v>
      </c>
      <c r="P32" s="202">
        <v>100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277" t="s">
        <v>900</v>
      </c>
      <c r="AG32" s="67"/>
      <c r="AH32" s="202">
        <v>100</v>
      </c>
      <c r="AI32" s="67"/>
      <c r="AJ32" s="67"/>
      <c r="AK32" s="67"/>
      <c r="AL32" s="67"/>
      <c r="AM32" s="67"/>
      <c r="AN32" s="219"/>
      <c r="AO32" s="226">
        <v>100</v>
      </c>
      <c r="AP32" s="226">
        <v>100</v>
      </c>
    </row>
    <row r="33" spans="1:42" s="226" customFormat="1" ht="15.75">
      <c r="A33" s="67">
        <v>23</v>
      </c>
      <c r="B33" s="301" t="s">
        <v>11</v>
      </c>
      <c r="C33" s="5">
        <v>100</v>
      </c>
      <c r="D33" s="5">
        <v>100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77" t="s">
        <v>895</v>
      </c>
      <c r="R33" s="201">
        <v>100</v>
      </c>
      <c r="S33" s="202">
        <v>100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277" t="s">
        <v>896</v>
      </c>
      <c r="AJ33" s="67"/>
      <c r="AK33" s="202">
        <v>100</v>
      </c>
      <c r="AL33" s="67"/>
      <c r="AM33" s="67"/>
      <c r="AN33" s="219"/>
      <c r="AO33" s="226">
        <v>100</v>
      </c>
      <c r="AP33" s="226">
        <v>100</v>
      </c>
    </row>
    <row r="34" spans="1:42" s="226" customFormat="1" ht="15.75">
      <c r="A34" s="67">
        <v>24</v>
      </c>
      <c r="B34" s="2" t="s">
        <v>13</v>
      </c>
      <c r="C34" s="5">
        <v>80</v>
      </c>
      <c r="D34" s="5">
        <v>80</v>
      </c>
      <c r="E34" s="67"/>
      <c r="F34" s="67"/>
      <c r="G34" s="67"/>
      <c r="H34" s="67" t="s">
        <v>449</v>
      </c>
      <c r="I34" s="67"/>
      <c r="J34" s="202">
        <v>80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 t="s">
        <v>366</v>
      </c>
      <c r="AA34" s="201">
        <v>80</v>
      </c>
      <c r="AB34" s="202">
        <v>80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219"/>
      <c r="AO34" s="226">
        <v>80</v>
      </c>
      <c r="AP34" s="226">
        <v>80</v>
      </c>
    </row>
    <row r="35" spans="1:40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s="69" customFormat="1" ht="12.75">
      <c r="A37" s="67"/>
      <c r="B37" s="8" t="s">
        <v>451</v>
      </c>
      <c r="C37" s="20" t="s">
        <v>226</v>
      </c>
      <c r="D37" s="20" t="s">
        <v>227</v>
      </c>
      <c r="E37" s="8" t="s">
        <v>515</v>
      </c>
      <c r="F37" s="8"/>
      <c r="G37" s="8"/>
      <c r="H37" s="8" t="s">
        <v>460</v>
      </c>
      <c r="I37" s="8"/>
      <c r="J37" s="8"/>
      <c r="K37" s="8" t="s">
        <v>453</v>
      </c>
      <c r="L37" s="8"/>
      <c r="M37" s="8"/>
      <c r="N37" s="8" t="s">
        <v>516</v>
      </c>
      <c r="O37" s="8"/>
      <c r="P37" s="8"/>
      <c r="Q37" s="8" t="s">
        <v>454</v>
      </c>
      <c r="R37" s="8"/>
      <c r="S37" s="8"/>
      <c r="T37" s="8" t="s">
        <v>455</v>
      </c>
      <c r="U37" s="8"/>
      <c r="V37" s="8"/>
      <c r="W37" s="8" t="s">
        <v>456</v>
      </c>
      <c r="X37" s="8"/>
      <c r="Y37" s="8"/>
      <c r="Z37" s="8" t="s">
        <v>457</v>
      </c>
      <c r="AA37" s="8"/>
      <c r="AB37" s="8"/>
      <c r="AC37" s="8" t="s">
        <v>517</v>
      </c>
      <c r="AD37" s="8"/>
      <c r="AE37" s="8"/>
      <c r="AF37" s="8" t="s">
        <v>518</v>
      </c>
      <c r="AG37" s="8"/>
      <c r="AH37" s="8"/>
      <c r="AI37" s="8" t="s">
        <v>459</v>
      </c>
      <c r="AJ37" s="8"/>
      <c r="AK37" s="8"/>
      <c r="AL37" s="8" t="s">
        <v>458</v>
      </c>
      <c r="AM37" s="8"/>
      <c r="AN37" s="217"/>
    </row>
    <row r="38" spans="1:42" s="226" customFormat="1" ht="19.5" customHeight="1">
      <c r="A38" s="67">
        <v>25</v>
      </c>
      <c r="B38" s="2" t="s">
        <v>12</v>
      </c>
      <c r="C38" s="5">
        <v>100</v>
      </c>
      <c r="D38" s="5">
        <v>100</v>
      </c>
      <c r="E38" s="67"/>
      <c r="F38" s="67"/>
      <c r="G38" s="67"/>
      <c r="H38" s="67"/>
      <c r="I38" s="67"/>
      <c r="J38" s="67"/>
      <c r="K38" s="67"/>
      <c r="L38" s="67"/>
      <c r="M38" s="67"/>
      <c r="N38" s="277" t="s">
        <v>899</v>
      </c>
      <c r="O38" s="201">
        <v>100</v>
      </c>
      <c r="P38" s="202">
        <v>100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277" t="s">
        <v>900</v>
      </c>
      <c r="AG38" s="67"/>
      <c r="AH38" s="202">
        <v>100</v>
      </c>
      <c r="AI38" s="67"/>
      <c r="AJ38" s="67"/>
      <c r="AK38" s="67"/>
      <c r="AL38" s="67"/>
      <c r="AM38" s="67"/>
      <c r="AN38" s="219"/>
      <c r="AO38" s="226">
        <v>100</v>
      </c>
      <c r="AP38" s="226">
        <v>100</v>
      </c>
    </row>
    <row r="39" spans="1:42" s="226" customFormat="1" ht="22.5" customHeight="1">
      <c r="A39" s="67">
        <v>26</v>
      </c>
      <c r="B39" s="2" t="s">
        <v>768</v>
      </c>
      <c r="C39" s="5">
        <v>171</v>
      </c>
      <c r="D39" s="5">
        <v>171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77" t="s">
        <v>901</v>
      </c>
      <c r="R39" s="201">
        <v>171</v>
      </c>
      <c r="S39" s="202">
        <v>171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122" t="s">
        <v>74</v>
      </c>
      <c r="AJ39" s="122"/>
      <c r="AK39" s="216">
        <v>171</v>
      </c>
      <c r="AL39" s="67"/>
      <c r="AM39" s="67"/>
      <c r="AN39" s="222"/>
      <c r="AO39" s="226">
        <v>171</v>
      </c>
      <c r="AP39" s="226">
        <v>171</v>
      </c>
    </row>
    <row r="40" spans="1:40" s="226" customFormat="1" ht="31.5">
      <c r="A40" s="67">
        <v>27</v>
      </c>
      <c r="B40" s="304" t="s">
        <v>956</v>
      </c>
      <c r="C40" s="39" t="s">
        <v>461</v>
      </c>
      <c r="D40" s="40" t="s">
        <v>463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278" t="s">
        <v>902</v>
      </c>
      <c r="R40" s="68"/>
      <c r="S40" s="202">
        <v>1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46" t="s">
        <v>74</v>
      </c>
      <c r="AJ40" s="146"/>
      <c r="AK40" s="216">
        <v>1</v>
      </c>
      <c r="AL40" s="68"/>
      <c r="AM40" s="68"/>
      <c r="AN40" s="223"/>
    </row>
    <row r="41" spans="1:42" s="226" customFormat="1" ht="15.75">
      <c r="A41" s="67">
        <v>28</v>
      </c>
      <c r="B41" s="2" t="s">
        <v>19</v>
      </c>
      <c r="C41" s="5">
        <v>80</v>
      </c>
      <c r="D41" s="5">
        <v>80</v>
      </c>
      <c r="E41" s="67" t="s">
        <v>214</v>
      </c>
      <c r="F41" s="67"/>
      <c r="G41" s="202">
        <v>80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 t="s">
        <v>100</v>
      </c>
      <c r="X41" s="201">
        <v>80</v>
      </c>
      <c r="Y41" s="202">
        <v>80</v>
      </c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219"/>
      <c r="AO41" s="226">
        <v>80</v>
      </c>
      <c r="AP41" s="226">
        <v>80</v>
      </c>
    </row>
    <row r="42" spans="1:42" s="226" customFormat="1" ht="33.75" customHeight="1">
      <c r="A42" s="67">
        <v>29</v>
      </c>
      <c r="B42" s="2" t="s">
        <v>759</v>
      </c>
      <c r="C42" s="11">
        <v>45</v>
      </c>
      <c r="D42" s="1" t="s">
        <v>754</v>
      </c>
      <c r="E42" s="67" t="s">
        <v>214</v>
      </c>
      <c r="F42" s="67"/>
      <c r="G42" s="202">
        <v>45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 t="s">
        <v>100</v>
      </c>
      <c r="X42" s="201">
        <v>45</v>
      </c>
      <c r="Y42" s="202">
        <v>45</v>
      </c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219"/>
      <c r="AO42" s="226">
        <v>45</v>
      </c>
      <c r="AP42" s="226">
        <v>45</v>
      </c>
    </row>
    <row r="43" spans="1:42" s="226" customFormat="1" ht="15.75">
      <c r="A43" s="67">
        <v>30</v>
      </c>
      <c r="B43" s="2" t="s">
        <v>756</v>
      </c>
      <c r="C43" s="5">
        <v>80</v>
      </c>
      <c r="D43" s="5">
        <v>80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77" t="s">
        <v>903</v>
      </c>
      <c r="R43" s="201">
        <v>80</v>
      </c>
      <c r="S43" s="202">
        <v>80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277" t="s">
        <v>18</v>
      </c>
      <c r="AJ43" s="67"/>
      <c r="AK43" s="202">
        <v>80</v>
      </c>
      <c r="AL43" s="67"/>
      <c r="AM43" s="67"/>
      <c r="AN43" s="219"/>
      <c r="AO43" s="226">
        <v>80</v>
      </c>
      <c r="AP43" s="226">
        <v>80</v>
      </c>
    </row>
    <row r="44" spans="1:42" s="226" customFormat="1" ht="15.75">
      <c r="A44" s="67">
        <v>31</v>
      </c>
      <c r="B44" s="2" t="s">
        <v>755</v>
      </c>
      <c r="C44" s="5">
        <v>120</v>
      </c>
      <c r="D44" s="5">
        <v>120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77" t="s">
        <v>903</v>
      </c>
      <c r="R44" s="201">
        <v>120</v>
      </c>
      <c r="S44" s="202">
        <v>120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277" t="s">
        <v>18</v>
      </c>
      <c r="AJ44" s="67"/>
      <c r="AK44" s="202">
        <v>120</v>
      </c>
      <c r="AL44" s="67"/>
      <c r="AM44" s="67"/>
      <c r="AN44" s="219"/>
      <c r="AO44" s="226">
        <v>120</v>
      </c>
      <c r="AP44" s="226">
        <v>120</v>
      </c>
    </row>
    <row r="45" spans="1:42" s="226" customFormat="1" ht="33.75" customHeight="1">
      <c r="A45" s="67">
        <v>32</v>
      </c>
      <c r="B45" s="2" t="s">
        <v>757</v>
      </c>
      <c r="C45" s="11">
        <v>45</v>
      </c>
      <c r="D45" s="1" t="s">
        <v>754</v>
      </c>
      <c r="E45" s="67"/>
      <c r="F45" s="67"/>
      <c r="G45" s="67"/>
      <c r="H45" s="67" t="s">
        <v>449</v>
      </c>
      <c r="I45" s="67"/>
      <c r="J45" s="202">
        <v>45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 t="s">
        <v>366</v>
      </c>
      <c r="AA45" s="201">
        <v>45</v>
      </c>
      <c r="AB45" s="202">
        <v>45</v>
      </c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219"/>
      <c r="AO45" s="226">
        <v>45</v>
      </c>
      <c r="AP45" s="226">
        <v>45</v>
      </c>
    </row>
    <row r="46" spans="1:42" s="226" customFormat="1" ht="15.75">
      <c r="A46" s="67">
        <v>33</v>
      </c>
      <c r="B46" s="2" t="s">
        <v>760</v>
      </c>
      <c r="C46" s="5">
        <v>80</v>
      </c>
      <c r="D46" s="5">
        <v>80</v>
      </c>
      <c r="E46" s="67"/>
      <c r="F46" s="67"/>
      <c r="G46" s="67"/>
      <c r="H46" s="277" t="s">
        <v>447</v>
      </c>
      <c r="I46" s="67"/>
      <c r="J46" s="202">
        <v>80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277" t="s">
        <v>904</v>
      </c>
      <c r="AA46" s="201">
        <v>80</v>
      </c>
      <c r="AB46" s="202">
        <v>80</v>
      </c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219"/>
      <c r="AO46" s="226">
        <v>80</v>
      </c>
      <c r="AP46" s="226">
        <v>80</v>
      </c>
    </row>
    <row r="47" spans="1:42" s="226" customFormat="1" ht="15.75">
      <c r="A47" s="67">
        <v>34</v>
      </c>
      <c r="B47" s="301" t="s">
        <v>758</v>
      </c>
      <c r="C47" s="5">
        <v>120</v>
      </c>
      <c r="D47" s="5">
        <v>120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277" t="s">
        <v>903</v>
      </c>
      <c r="R47" s="201">
        <v>120</v>
      </c>
      <c r="S47" s="202">
        <v>120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277" t="s">
        <v>18</v>
      </c>
      <c r="AJ47" s="67"/>
      <c r="AK47" s="202">
        <v>120</v>
      </c>
      <c r="AL47" s="67"/>
      <c r="AM47" s="67"/>
      <c r="AN47" s="219"/>
      <c r="AO47" s="226">
        <v>120</v>
      </c>
      <c r="AP47" s="226">
        <v>120</v>
      </c>
    </row>
    <row r="48" spans="1:42" s="226" customFormat="1" ht="35.25" customHeight="1">
      <c r="A48" s="67">
        <v>35</v>
      </c>
      <c r="B48" s="2" t="s">
        <v>761</v>
      </c>
      <c r="C48" s="11">
        <v>45</v>
      </c>
      <c r="D48" s="1" t="s">
        <v>754</v>
      </c>
      <c r="E48" s="67" t="s">
        <v>214</v>
      </c>
      <c r="F48" s="67"/>
      <c r="G48" s="202">
        <v>45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277" t="s">
        <v>100</v>
      </c>
      <c r="X48" s="201">
        <v>45</v>
      </c>
      <c r="Y48" s="202">
        <v>45</v>
      </c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219"/>
      <c r="AO48" s="226">
        <v>45</v>
      </c>
      <c r="AP48" s="226">
        <v>45</v>
      </c>
    </row>
    <row r="49" spans="1:42" s="226" customFormat="1" ht="15.75">
      <c r="A49" s="67">
        <v>36</v>
      </c>
      <c r="B49" s="2" t="s">
        <v>766</v>
      </c>
      <c r="C49" s="5">
        <v>80</v>
      </c>
      <c r="D49" s="5">
        <v>80</v>
      </c>
      <c r="E49" s="67"/>
      <c r="F49" s="67"/>
      <c r="G49" s="67"/>
      <c r="H49" s="67"/>
      <c r="I49" s="67"/>
      <c r="J49" s="67"/>
      <c r="K49" s="277" t="s">
        <v>905</v>
      </c>
      <c r="L49" s="201">
        <v>80</v>
      </c>
      <c r="M49" s="202">
        <v>80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277" t="s">
        <v>151</v>
      </c>
      <c r="AD49" s="68"/>
      <c r="AE49" s="202">
        <v>80</v>
      </c>
      <c r="AF49" s="67"/>
      <c r="AG49" s="67"/>
      <c r="AH49" s="67"/>
      <c r="AI49" s="67"/>
      <c r="AJ49" s="67"/>
      <c r="AK49" s="67"/>
      <c r="AL49" s="67"/>
      <c r="AM49" s="67"/>
      <c r="AN49" s="219"/>
      <c r="AO49" s="226">
        <v>80</v>
      </c>
      <c r="AP49" s="226">
        <v>80</v>
      </c>
    </row>
    <row r="50" spans="1:42" s="226" customFormat="1" ht="15.75">
      <c r="A50" s="67">
        <v>37</v>
      </c>
      <c r="B50" s="2" t="s">
        <v>767</v>
      </c>
      <c r="C50" s="5">
        <v>120</v>
      </c>
      <c r="D50" s="5">
        <v>120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77" t="s">
        <v>906</v>
      </c>
      <c r="R50" s="67"/>
      <c r="S50" s="202">
        <v>120</v>
      </c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 t="s">
        <v>355</v>
      </c>
      <c r="AJ50" s="201">
        <v>120</v>
      </c>
      <c r="AK50" s="202">
        <v>120</v>
      </c>
      <c r="AL50" s="67"/>
      <c r="AM50" s="67"/>
      <c r="AN50" s="219"/>
      <c r="AO50" s="226">
        <v>120</v>
      </c>
      <c r="AP50" s="226">
        <v>120</v>
      </c>
    </row>
    <row r="51" spans="1:42" s="226" customFormat="1" ht="15.75">
      <c r="A51" s="67">
        <v>38</v>
      </c>
      <c r="B51" s="301" t="s">
        <v>14</v>
      </c>
      <c r="C51" s="5">
        <v>100</v>
      </c>
      <c r="D51" s="5">
        <v>100</v>
      </c>
      <c r="E51" s="67"/>
      <c r="F51" s="67"/>
      <c r="G51" s="67"/>
      <c r="H51" s="67"/>
      <c r="I51" s="67"/>
      <c r="J51" s="67"/>
      <c r="K51" s="277" t="s">
        <v>905</v>
      </c>
      <c r="L51" s="201">
        <v>100</v>
      </c>
      <c r="M51" s="202">
        <v>100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277" t="s">
        <v>151</v>
      </c>
      <c r="AD51" s="67"/>
      <c r="AE51" s="202">
        <v>100</v>
      </c>
      <c r="AF51" s="67"/>
      <c r="AG51" s="67"/>
      <c r="AH51" s="67"/>
      <c r="AI51" s="67"/>
      <c r="AJ51" s="67"/>
      <c r="AK51" s="67"/>
      <c r="AL51" s="67"/>
      <c r="AM51" s="67"/>
      <c r="AN51" s="219"/>
      <c r="AO51" s="226">
        <v>100</v>
      </c>
      <c r="AP51" s="226">
        <v>100</v>
      </c>
    </row>
    <row r="52" spans="1:42" s="226" customFormat="1" ht="33.75" customHeight="1">
      <c r="A52" s="67">
        <v>39</v>
      </c>
      <c r="B52" s="120" t="s">
        <v>15</v>
      </c>
      <c r="C52" s="147">
        <v>45</v>
      </c>
      <c r="D52" s="148" t="s">
        <v>754</v>
      </c>
      <c r="E52" s="77"/>
      <c r="F52" s="77"/>
      <c r="G52" s="77"/>
      <c r="H52" s="77" t="s">
        <v>447</v>
      </c>
      <c r="I52" s="77"/>
      <c r="J52" s="215">
        <v>45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305" t="s">
        <v>904</v>
      </c>
      <c r="AA52" s="201">
        <v>45</v>
      </c>
      <c r="AB52" s="202">
        <v>45</v>
      </c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221"/>
      <c r="AO52" s="226">
        <v>45</v>
      </c>
      <c r="AP52" s="226">
        <v>45</v>
      </c>
    </row>
    <row r="53" spans="1:40" s="226" customFormat="1" ht="33.75" customHeight="1">
      <c r="A53" s="67">
        <v>40</v>
      </c>
      <c r="B53" s="190" t="s">
        <v>588</v>
      </c>
      <c r="C53" s="147" t="s">
        <v>461</v>
      </c>
      <c r="D53" s="148"/>
      <c r="E53" s="77"/>
      <c r="F53" s="77"/>
      <c r="G53" s="77"/>
      <c r="H53" s="77" t="s">
        <v>447</v>
      </c>
      <c r="I53" s="77"/>
      <c r="J53" s="215">
        <v>1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305" t="s">
        <v>907</v>
      </c>
      <c r="AA53" s="77"/>
      <c r="AB53" s="202">
        <v>1</v>
      </c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221"/>
    </row>
    <row r="54" spans="1:42" s="226" customFormat="1" ht="15.75">
      <c r="A54" s="67">
        <v>41</v>
      </c>
      <c r="B54" s="2" t="s">
        <v>21</v>
      </c>
      <c r="C54" s="5">
        <v>120</v>
      </c>
      <c r="D54" s="5">
        <v>120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 t="s">
        <v>75</v>
      </c>
      <c r="U54" s="201">
        <v>120</v>
      </c>
      <c r="V54" s="202">
        <v>120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 t="s">
        <v>152</v>
      </c>
      <c r="AM54" s="67"/>
      <c r="AN54" s="220">
        <v>120</v>
      </c>
      <c r="AO54" s="226">
        <v>120</v>
      </c>
      <c r="AP54" s="226">
        <v>120</v>
      </c>
    </row>
    <row r="55" spans="1:42" s="226" customFormat="1" ht="15.75" customHeight="1">
      <c r="A55" s="67">
        <v>42</v>
      </c>
      <c r="B55" s="301" t="s">
        <v>22</v>
      </c>
      <c r="C55" s="5">
        <v>120</v>
      </c>
      <c r="D55" s="5">
        <v>120</v>
      </c>
      <c r="E55" s="67"/>
      <c r="F55" s="67"/>
      <c r="G55" s="67"/>
      <c r="H55" s="67" t="s">
        <v>597</v>
      </c>
      <c r="I55" s="67"/>
      <c r="J55" s="202">
        <v>120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 t="s">
        <v>96</v>
      </c>
      <c r="AA55" s="201">
        <v>120</v>
      </c>
      <c r="AB55" s="202">
        <v>120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219"/>
      <c r="AO55" s="226">
        <v>120</v>
      </c>
      <c r="AP55" s="226">
        <v>120</v>
      </c>
    </row>
    <row r="56" spans="1:42" s="226" customFormat="1" ht="15.75">
      <c r="A56" s="67">
        <v>43</v>
      </c>
      <c r="B56" s="2" t="s">
        <v>23</v>
      </c>
      <c r="C56" s="5">
        <v>80</v>
      </c>
      <c r="D56" s="5">
        <v>80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 t="s">
        <v>75</v>
      </c>
      <c r="U56" s="201">
        <v>80</v>
      </c>
      <c r="V56" s="202">
        <v>80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 t="s">
        <v>152</v>
      </c>
      <c r="AM56" s="67"/>
      <c r="AN56" s="220">
        <v>80</v>
      </c>
      <c r="AO56" s="226">
        <v>80</v>
      </c>
      <c r="AP56" s="226">
        <v>80</v>
      </c>
    </row>
    <row r="57" spans="1:42" s="226" customFormat="1" ht="15.75">
      <c r="A57" s="67">
        <v>44</v>
      </c>
      <c r="B57" s="2" t="s">
        <v>24</v>
      </c>
      <c r="C57" s="5">
        <v>120</v>
      </c>
      <c r="D57" s="5">
        <v>120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 t="s">
        <v>356</v>
      </c>
      <c r="R57" s="201">
        <v>120</v>
      </c>
      <c r="S57" s="202">
        <v>120</v>
      </c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 t="s">
        <v>18</v>
      </c>
      <c r="AJ57" s="67"/>
      <c r="AK57" s="202">
        <v>120</v>
      </c>
      <c r="AL57" s="67"/>
      <c r="AM57" s="67"/>
      <c r="AN57" s="219"/>
      <c r="AO57" s="226">
        <v>120</v>
      </c>
      <c r="AP57" s="226">
        <v>120</v>
      </c>
    </row>
    <row r="58" spans="1:42" s="226" customFormat="1" ht="15.75">
      <c r="A58" s="67">
        <v>45</v>
      </c>
      <c r="B58" s="2" t="s">
        <v>25</v>
      </c>
      <c r="C58" s="5">
        <v>80</v>
      </c>
      <c r="D58" s="5">
        <v>80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 t="s">
        <v>356</v>
      </c>
      <c r="R58" s="201">
        <v>80</v>
      </c>
      <c r="S58" s="202">
        <v>80</v>
      </c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 t="s">
        <v>18</v>
      </c>
      <c r="AJ58" s="67"/>
      <c r="AK58" s="202">
        <v>80</v>
      </c>
      <c r="AL58" s="67"/>
      <c r="AM58" s="67"/>
      <c r="AN58" s="219"/>
      <c r="AO58" s="226">
        <v>80</v>
      </c>
      <c r="AP58" s="226">
        <v>80</v>
      </c>
    </row>
    <row r="59" spans="1:40" s="69" customFormat="1" ht="15.75">
      <c r="A59" s="67"/>
      <c r="B59" s="12" t="s">
        <v>618</v>
      </c>
      <c r="C59" s="14">
        <f>C52+C51+C50+C49+C48+C47+C46+C45+C44+C43+C42+C39+C41+C58+C57+C56+C55+C54+C38+C34+C33+C32+C31+C30+C29+C28+C27+C26+C25+C24+C23+C22+C21+C20+C19+C18+C17+C16+C15+C14+C13+C12+C11</f>
        <v>3772</v>
      </c>
      <c r="D59" s="14">
        <v>3772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219"/>
    </row>
    <row r="60" spans="1:42" s="69" customFormat="1" ht="15.75">
      <c r="A60" s="67"/>
      <c r="B60" s="12" t="s">
        <v>619</v>
      </c>
      <c r="C60" s="14">
        <f>E60+H60+K60+N60+Q60+T60+W60+Z60+AF60+AC60+AI60+AL60</f>
        <v>7548</v>
      </c>
      <c r="D60" s="16"/>
      <c r="E60" s="15">
        <v>769</v>
      </c>
      <c r="F60" s="15"/>
      <c r="G60" s="207">
        <f>G48+G42+G41+G24+G21+G18+G17+G16+G14+G13+G11</f>
        <v>769</v>
      </c>
      <c r="H60" s="15">
        <v>707</v>
      </c>
      <c r="I60" s="15"/>
      <c r="J60" s="207">
        <f>J55+J53+J52+J46+J45+J34+J30+J28+J27+J22</f>
        <v>707</v>
      </c>
      <c r="K60" s="15">
        <v>180</v>
      </c>
      <c r="L60" s="15"/>
      <c r="M60" s="207">
        <f>M51+M49</f>
        <v>180</v>
      </c>
      <c r="N60" s="15">
        <v>596</v>
      </c>
      <c r="O60" s="15"/>
      <c r="P60" s="207">
        <f>P38+P32+P31+P26+P15+P12</f>
        <v>596</v>
      </c>
      <c r="Q60" s="15">
        <v>1226</v>
      </c>
      <c r="R60" s="15"/>
      <c r="S60" s="207">
        <f>S58+S57+S50+S47+S44+S43+S40+S39+S33+S29+S25+S23+S19</f>
        <v>1226</v>
      </c>
      <c r="T60" s="15">
        <v>296</v>
      </c>
      <c r="U60" s="15"/>
      <c r="V60" s="207">
        <f>V56+V54+V20</f>
        <v>296</v>
      </c>
      <c r="W60" s="15">
        <v>769</v>
      </c>
      <c r="X60" s="15"/>
      <c r="Y60" s="207">
        <f>Y48+Y42+Y41+Y24+Y21+Y18+Y17+Y16+Y14+Y13+Y11</f>
        <v>769</v>
      </c>
      <c r="Z60" s="15">
        <v>707</v>
      </c>
      <c r="AA60" s="15"/>
      <c r="AB60" s="207">
        <f>AB55+AB53+AB52+AB46+AB45+AB34+AB30+AB28+AB27+AB22</f>
        <v>707</v>
      </c>
      <c r="AC60" s="15">
        <v>180</v>
      </c>
      <c r="AD60" s="15"/>
      <c r="AE60" s="207">
        <f>AE51+AE49</f>
        <v>180</v>
      </c>
      <c r="AF60" s="15">
        <v>596</v>
      </c>
      <c r="AG60" s="15"/>
      <c r="AH60" s="207">
        <f>AH38+AH32+AH31+AH26+AH15+AH12</f>
        <v>596</v>
      </c>
      <c r="AI60" s="15">
        <v>1226</v>
      </c>
      <c r="AJ60" s="15"/>
      <c r="AK60" s="207">
        <f>AK58+AK57+AK50+AK47+AK44+AK43+AK40+AK39+AK33+AK29+AK25+AK23+AK19</f>
        <v>1226</v>
      </c>
      <c r="AL60" s="15">
        <v>296</v>
      </c>
      <c r="AM60" s="15"/>
      <c r="AN60" s="224">
        <f>AN56+AN54+AN20</f>
        <v>296</v>
      </c>
      <c r="AO60" s="69">
        <f>SUM(AO11:AO59)</f>
        <v>3772</v>
      </c>
      <c r="AP60" s="69">
        <f>SUM(AP11:AP59)</f>
        <v>3772</v>
      </c>
    </row>
    <row r="61" spans="1:40" s="69" customFormat="1" ht="15.75">
      <c r="A61" s="67"/>
      <c r="B61" s="12" t="s">
        <v>620</v>
      </c>
      <c r="C61" s="14">
        <f>E61+H61+K61+N61+Q61+T61+W61+Z61+AF61+AC61+AI61+AL61</f>
        <v>3772</v>
      </c>
      <c r="D61" s="16"/>
      <c r="E61" s="15">
        <v>0</v>
      </c>
      <c r="F61" s="206"/>
      <c r="G61" s="15"/>
      <c r="H61" s="15">
        <v>0</v>
      </c>
      <c r="I61" s="206"/>
      <c r="J61" s="15"/>
      <c r="K61" s="15">
        <v>180</v>
      </c>
      <c r="L61" s="206">
        <f>L51+L49</f>
        <v>180</v>
      </c>
      <c r="M61" s="209"/>
      <c r="N61" s="15">
        <v>596</v>
      </c>
      <c r="O61" s="206">
        <f>O38+O32+O31+O26+O15+O12</f>
        <v>596</v>
      </c>
      <c r="P61" s="15"/>
      <c r="Q61" s="15">
        <v>1005</v>
      </c>
      <c r="R61" s="206">
        <f>R58+R57+R47+R44+R43+R39+R33+R25+R23+R19</f>
        <v>1005</v>
      </c>
      <c r="S61" s="15"/>
      <c r="T61" s="15">
        <v>296</v>
      </c>
      <c r="U61" s="206">
        <f>U56+U54+U20</f>
        <v>296</v>
      </c>
      <c r="V61" s="15"/>
      <c r="W61" s="15">
        <v>769</v>
      </c>
      <c r="X61" s="206">
        <f>X48+X42+X41+X24+X21+X18+X17+X16+X14+X13+X11</f>
        <v>769</v>
      </c>
      <c r="Y61" s="15"/>
      <c r="Z61" s="15">
        <v>706</v>
      </c>
      <c r="AA61" s="206">
        <f>AA55+AA52+AA46+AA45+AA34+AA30+AA28+AA27+AA22</f>
        <v>706</v>
      </c>
      <c r="AB61" s="15"/>
      <c r="AC61" s="15">
        <v>0</v>
      </c>
      <c r="AD61" s="206"/>
      <c r="AE61" s="15"/>
      <c r="AF61" s="15">
        <v>0</v>
      </c>
      <c r="AG61" s="15"/>
      <c r="AH61" s="15"/>
      <c r="AI61" s="15">
        <v>220</v>
      </c>
      <c r="AJ61" s="206">
        <f>AJ50+AJ29</f>
        <v>220</v>
      </c>
      <c r="AK61" s="15"/>
      <c r="AL61" s="15">
        <v>0</v>
      </c>
      <c r="AM61" s="206"/>
      <c r="AN61" s="225"/>
    </row>
    <row r="62" spans="2:40" s="69" customFormat="1" ht="15.75">
      <c r="B62" s="23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4" spans="1:40" s="227" customFormat="1" ht="15">
      <c r="A64" s="335" t="s">
        <v>668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181"/>
      <c r="AN64" s="181"/>
    </row>
    <row r="68" spans="1:40" ht="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</sheetData>
  <sheetProtection/>
  <mergeCells count="11">
    <mergeCell ref="A2:AL2"/>
    <mergeCell ref="A3:AL3"/>
    <mergeCell ref="A4:AL4"/>
    <mergeCell ref="E6:AL6"/>
    <mergeCell ref="D6:D7"/>
    <mergeCell ref="A6:A7"/>
    <mergeCell ref="B6:B7"/>
    <mergeCell ref="C6:C7"/>
    <mergeCell ref="A64:AL64"/>
    <mergeCell ref="A9:AL9"/>
    <mergeCell ref="A10:AL10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6"/>
  <sheetViews>
    <sheetView zoomScalePageLayoutView="0" workbookViewId="0" topLeftCell="A1">
      <selection activeCell="AO1" sqref="AO1:AP16384"/>
    </sheetView>
  </sheetViews>
  <sheetFormatPr defaultColWidth="9.00390625" defaultRowHeight="12.75"/>
  <cols>
    <col min="1" max="1" width="3.875" style="0" customWidth="1"/>
    <col min="2" max="2" width="30.125" style="0" customWidth="1"/>
    <col min="4" max="4" width="11.75390625" style="0" customWidth="1"/>
    <col min="5" max="5" width="8.625" style="0" customWidth="1"/>
    <col min="6" max="7" width="8.625" style="0" hidden="1" customWidth="1"/>
    <col min="8" max="8" width="8.25390625" style="0" customWidth="1"/>
    <col min="9" max="10" width="8.25390625" style="0" hidden="1" customWidth="1"/>
    <col min="11" max="11" width="8.125" style="281" customWidth="1"/>
    <col min="12" max="13" width="8.125" style="0" hidden="1" customWidth="1"/>
    <col min="14" max="14" width="7.75390625" style="0" customWidth="1"/>
    <col min="15" max="16" width="7.75390625" style="0" hidden="1" customWidth="1"/>
    <col min="17" max="17" width="7.75390625" style="0" customWidth="1"/>
    <col min="18" max="19" width="7.75390625" style="0" hidden="1" customWidth="1"/>
    <col min="20" max="20" width="8.375" style="0" customWidth="1"/>
    <col min="21" max="22" width="7.75390625" style="0" hidden="1" customWidth="1"/>
    <col min="23" max="23" width="8.125" style="0" customWidth="1"/>
    <col min="24" max="25" width="8.125" style="0" hidden="1" customWidth="1"/>
    <col min="26" max="26" width="8.125" style="0" customWidth="1"/>
    <col min="27" max="28" width="8.125" style="0" hidden="1" customWidth="1"/>
    <col min="29" max="29" width="8.375" style="0" customWidth="1"/>
    <col min="30" max="31" width="8.375" style="0" hidden="1" customWidth="1"/>
    <col min="32" max="32" width="7.75390625" style="0" customWidth="1"/>
    <col min="33" max="34" width="7.75390625" style="0" hidden="1" customWidth="1"/>
    <col min="35" max="35" width="7.125" style="0" customWidth="1"/>
    <col min="36" max="37" width="7.125" style="0" hidden="1" customWidth="1"/>
    <col min="38" max="38" width="8.25390625" style="0" customWidth="1"/>
    <col min="39" max="39" width="8.25390625" style="0" hidden="1" customWidth="1"/>
    <col min="40" max="40" width="7.125" style="0" hidden="1" customWidth="1"/>
    <col min="41" max="42" width="9.125" style="0" customWidth="1"/>
  </cols>
  <sheetData>
    <row r="1" spans="1:40" ht="12.75">
      <c r="A1" s="144"/>
      <c r="B1" s="13"/>
      <c r="C1" s="21"/>
      <c r="D1" s="21"/>
      <c r="E1" s="21"/>
      <c r="F1" s="21"/>
      <c r="G1" s="21"/>
      <c r="H1" s="21"/>
      <c r="I1" s="21"/>
      <c r="J1" s="21"/>
      <c r="K1" s="288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ht="14.25">
      <c r="A2" s="329" t="s">
        <v>224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74"/>
      <c r="AN2" s="74"/>
    </row>
    <row r="3" spans="1:40" ht="14.25">
      <c r="A3" s="329" t="s">
        <v>225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74"/>
      <c r="AN3" s="74"/>
    </row>
    <row r="4" spans="1:40" ht="14.25">
      <c r="A4" s="329" t="s">
        <v>836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74"/>
      <c r="AN4" s="74"/>
    </row>
    <row r="5" spans="1:40" ht="14.25">
      <c r="A5" s="74"/>
      <c r="B5" s="74"/>
      <c r="C5" s="74"/>
      <c r="D5" s="74"/>
      <c r="E5" s="74"/>
      <c r="F5" s="74"/>
      <c r="G5" s="74"/>
      <c r="H5" s="74"/>
      <c r="I5" s="74"/>
      <c r="J5" s="74"/>
      <c r="K5" s="282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2.75">
      <c r="A6" s="21"/>
      <c r="B6" s="13"/>
      <c r="C6" s="21"/>
      <c r="D6" s="21"/>
      <c r="E6" s="21"/>
      <c r="F6" s="21"/>
      <c r="G6" s="21"/>
      <c r="H6" s="21"/>
      <c r="I6" s="21"/>
      <c r="J6" s="21"/>
      <c r="K6" s="28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12.75">
      <c r="A7" s="327" t="s">
        <v>621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0"/>
      <c r="AN7" s="30"/>
    </row>
    <row r="8" spans="1:40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8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6.5" customHeight="1">
      <c r="A9" s="330" t="s">
        <v>476</v>
      </c>
      <c r="B9" s="330" t="s">
        <v>451</v>
      </c>
      <c r="C9" s="330" t="s">
        <v>477</v>
      </c>
      <c r="D9" s="330" t="s">
        <v>452</v>
      </c>
      <c r="E9" s="330" t="s">
        <v>519</v>
      </c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5"/>
      <c r="AN9" s="35"/>
    </row>
    <row r="10" spans="1:40" ht="16.5" customHeight="1">
      <c r="A10" s="330"/>
      <c r="B10" s="330"/>
      <c r="C10" s="330"/>
      <c r="D10" s="330"/>
      <c r="E10" s="8" t="s">
        <v>515</v>
      </c>
      <c r="F10" s="8" t="s">
        <v>380</v>
      </c>
      <c r="G10" s="8" t="s">
        <v>381</v>
      </c>
      <c r="H10" s="8" t="s">
        <v>460</v>
      </c>
      <c r="I10" s="8" t="s">
        <v>380</v>
      </c>
      <c r="J10" s="8" t="s">
        <v>381</v>
      </c>
      <c r="K10" s="283" t="s">
        <v>453</v>
      </c>
      <c r="L10" s="8" t="s">
        <v>380</v>
      </c>
      <c r="M10" s="8" t="s">
        <v>381</v>
      </c>
      <c r="N10" s="8" t="s">
        <v>516</v>
      </c>
      <c r="O10" s="8" t="s">
        <v>380</v>
      </c>
      <c r="P10" s="8" t="s">
        <v>381</v>
      </c>
      <c r="Q10" s="8" t="s">
        <v>454</v>
      </c>
      <c r="R10" s="8" t="s">
        <v>380</v>
      </c>
      <c r="S10" s="8" t="s">
        <v>381</v>
      </c>
      <c r="T10" s="8" t="s">
        <v>455</v>
      </c>
      <c r="U10" s="8" t="s">
        <v>380</v>
      </c>
      <c r="V10" s="8" t="s">
        <v>381</v>
      </c>
      <c r="W10" s="8" t="s">
        <v>456</v>
      </c>
      <c r="X10" s="8" t="s">
        <v>380</v>
      </c>
      <c r="Y10" s="8" t="s">
        <v>381</v>
      </c>
      <c r="Z10" s="8" t="s">
        <v>457</v>
      </c>
      <c r="AA10" s="8" t="s">
        <v>380</v>
      </c>
      <c r="AB10" s="8" t="s">
        <v>381</v>
      </c>
      <c r="AC10" s="8" t="s">
        <v>517</v>
      </c>
      <c r="AD10" s="8" t="s">
        <v>380</v>
      </c>
      <c r="AE10" s="8" t="s">
        <v>381</v>
      </c>
      <c r="AF10" s="8" t="s">
        <v>518</v>
      </c>
      <c r="AG10" s="8" t="s">
        <v>380</v>
      </c>
      <c r="AH10" s="8" t="s">
        <v>381</v>
      </c>
      <c r="AI10" s="8" t="s">
        <v>459</v>
      </c>
      <c r="AJ10" s="8" t="s">
        <v>380</v>
      </c>
      <c r="AK10" s="8" t="s">
        <v>381</v>
      </c>
      <c r="AL10" s="8" t="s">
        <v>458</v>
      </c>
      <c r="AM10" s="8" t="s">
        <v>380</v>
      </c>
      <c r="AN10" s="8" t="s">
        <v>381</v>
      </c>
    </row>
    <row r="11" spans="1:40" ht="15" customHeight="1">
      <c r="A11" s="357" t="s">
        <v>474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9"/>
      <c r="AM11" s="182"/>
      <c r="AN11" s="182"/>
    </row>
    <row r="12" spans="1:40" s="42" customFormat="1" ht="15.75">
      <c r="A12" s="67">
        <v>1</v>
      </c>
      <c r="B12" s="2" t="s">
        <v>664</v>
      </c>
      <c r="C12" s="5">
        <v>10</v>
      </c>
      <c r="D12" s="6" t="s">
        <v>705</v>
      </c>
      <c r="E12" s="67"/>
      <c r="F12" s="67"/>
      <c r="G12" s="67"/>
      <c r="H12" s="277" t="s">
        <v>839</v>
      </c>
      <c r="I12" s="201">
        <v>3</v>
      </c>
      <c r="J12" s="202">
        <v>10</v>
      </c>
      <c r="K12" s="285"/>
      <c r="L12" s="67"/>
      <c r="M12" s="67"/>
      <c r="N12" s="67"/>
      <c r="O12" s="67"/>
      <c r="P12" s="67"/>
      <c r="Q12" s="277" t="s">
        <v>861</v>
      </c>
      <c r="R12" s="201">
        <v>3</v>
      </c>
      <c r="S12" s="67"/>
      <c r="T12" s="67"/>
      <c r="U12" s="67"/>
      <c r="V12" s="67"/>
      <c r="W12" s="67"/>
      <c r="X12" s="67"/>
      <c r="Y12" s="67"/>
      <c r="Z12" s="277" t="s">
        <v>862</v>
      </c>
      <c r="AA12" s="201">
        <v>3</v>
      </c>
      <c r="AB12" s="202">
        <v>10</v>
      </c>
      <c r="AC12" s="67"/>
      <c r="AD12" s="67"/>
      <c r="AE12" s="67"/>
      <c r="AF12" s="67"/>
      <c r="AG12" s="67"/>
      <c r="AH12" s="67"/>
      <c r="AI12" s="277" t="s">
        <v>863</v>
      </c>
      <c r="AJ12" s="201">
        <v>3</v>
      </c>
      <c r="AK12" s="67"/>
      <c r="AL12" s="67"/>
      <c r="AM12" s="67"/>
      <c r="AN12" s="67"/>
    </row>
    <row r="13" spans="1:40" s="42" customFormat="1" ht="15.75">
      <c r="A13" s="67">
        <v>2</v>
      </c>
      <c r="B13" s="2" t="s">
        <v>663</v>
      </c>
      <c r="C13" s="5">
        <v>6</v>
      </c>
      <c r="D13" s="1" t="s">
        <v>463</v>
      </c>
      <c r="E13" s="67"/>
      <c r="F13" s="67"/>
      <c r="G13" s="67"/>
      <c r="H13" s="277" t="s">
        <v>840</v>
      </c>
      <c r="I13" s="67"/>
      <c r="J13" s="202">
        <v>6</v>
      </c>
      <c r="K13" s="285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277" t="s">
        <v>865</v>
      </c>
      <c r="AA13" s="67"/>
      <c r="AB13" s="202">
        <v>6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</row>
    <row r="14" spans="1:40" s="42" customFormat="1" ht="15.75">
      <c r="A14" s="67">
        <v>3</v>
      </c>
      <c r="B14" s="2" t="s">
        <v>710</v>
      </c>
      <c r="C14" s="5">
        <v>8</v>
      </c>
      <c r="D14" s="1" t="s">
        <v>463</v>
      </c>
      <c r="E14" s="67"/>
      <c r="F14" s="67"/>
      <c r="G14" s="67"/>
      <c r="H14" s="277" t="s">
        <v>840</v>
      </c>
      <c r="I14" s="67"/>
      <c r="J14" s="202">
        <v>8</v>
      </c>
      <c r="K14" s="28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277" t="s">
        <v>865</v>
      </c>
      <c r="AA14" s="67"/>
      <c r="AB14" s="202">
        <v>8</v>
      </c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1:40" s="42" customFormat="1" ht="17.25" customHeight="1">
      <c r="A15" s="67">
        <v>4</v>
      </c>
      <c r="B15" s="2" t="s">
        <v>365</v>
      </c>
      <c r="C15" s="5">
        <v>8</v>
      </c>
      <c r="D15" s="6" t="s">
        <v>228</v>
      </c>
      <c r="E15" s="67"/>
      <c r="F15" s="67"/>
      <c r="G15" s="67"/>
      <c r="H15" s="277" t="s">
        <v>839</v>
      </c>
      <c r="I15" s="201">
        <v>7</v>
      </c>
      <c r="J15" s="202">
        <v>8</v>
      </c>
      <c r="K15" s="285"/>
      <c r="L15" s="67"/>
      <c r="M15" s="67"/>
      <c r="N15" s="67"/>
      <c r="O15" s="67"/>
      <c r="P15" s="67"/>
      <c r="Q15" s="277" t="s">
        <v>866</v>
      </c>
      <c r="R15" s="201">
        <v>7</v>
      </c>
      <c r="S15" s="67"/>
      <c r="T15" s="67"/>
      <c r="U15" s="67"/>
      <c r="V15" s="67"/>
      <c r="W15" s="67"/>
      <c r="X15" s="67"/>
      <c r="Y15" s="67"/>
      <c r="Z15" s="277" t="s">
        <v>862</v>
      </c>
      <c r="AA15" s="201">
        <v>7</v>
      </c>
      <c r="AB15" s="202">
        <v>8</v>
      </c>
      <c r="AC15" s="67"/>
      <c r="AD15" s="67"/>
      <c r="AE15" s="67"/>
      <c r="AF15" s="67"/>
      <c r="AG15" s="67"/>
      <c r="AH15" s="67"/>
      <c r="AI15" s="277" t="s">
        <v>867</v>
      </c>
      <c r="AJ15" s="201">
        <v>7</v>
      </c>
      <c r="AK15" s="67"/>
      <c r="AL15" s="67"/>
      <c r="AM15" s="67"/>
      <c r="AN15" s="67"/>
    </row>
    <row r="16" spans="1:40" s="42" customFormat="1" ht="15.75">
      <c r="A16" s="67">
        <v>5</v>
      </c>
      <c r="B16" s="2" t="s">
        <v>631</v>
      </c>
      <c r="C16" s="5">
        <v>27</v>
      </c>
      <c r="D16" s="5">
        <v>27</v>
      </c>
      <c r="E16" s="67" t="s">
        <v>312</v>
      </c>
      <c r="F16" s="201">
        <v>27</v>
      </c>
      <c r="G16" s="202">
        <v>27</v>
      </c>
      <c r="H16" s="67"/>
      <c r="I16" s="67"/>
      <c r="J16" s="67"/>
      <c r="K16" s="285"/>
      <c r="L16" s="67"/>
      <c r="M16" s="67"/>
      <c r="N16" s="277" t="s">
        <v>868</v>
      </c>
      <c r="O16" s="201">
        <v>27</v>
      </c>
      <c r="P16" s="67"/>
      <c r="Q16" s="67"/>
      <c r="R16" s="67"/>
      <c r="S16" s="67"/>
      <c r="T16" s="67"/>
      <c r="U16" s="67"/>
      <c r="V16" s="67"/>
      <c r="W16" s="277" t="s">
        <v>869</v>
      </c>
      <c r="X16" s="201">
        <v>27</v>
      </c>
      <c r="Y16" s="202">
        <v>27</v>
      </c>
      <c r="Z16" s="67"/>
      <c r="AA16" s="67"/>
      <c r="AB16" s="67"/>
      <c r="AC16" s="67"/>
      <c r="AD16" s="67"/>
      <c r="AE16" s="67"/>
      <c r="AF16" s="67" t="s">
        <v>313</v>
      </c>
      <c r="AG16" s="201">
        <v>27</v>
      </c>
      <c r="AH16" s="67"/>
      <c r="AI16" s="67"/>
      <c r="AJ16" s="67"/>
      <c r="AK16" s="67"/>
      <c r="AL16" s="67"/>
      <c r="AM16" s="67"/>
      <c r="AN16" s="67"/>
    </row>
    <row r="17" spans="1:40" s="42" customFormat="1" ht="15.75">
      <c r="A17" s="67">
        <v>6</v>
      </c>
      <c r="B17" s="2" t="s">
        <v>638</v>
      </c>
      <c r="C17" s="5">
        <v>48</v>
      </c>
      <c r="D17" s="5">
        <v>48</v>
      </c>
      <c r="E17" s="67" t="s">
        <v>312</v>
      </c>
      <c r="F17" s="201">
        <v>48</v>
      </c>
      <c r="G17" s="202">
        <v>48</v>
      </c>
      <c r="H17" s="67"/>
      <c r="I17" s="67"/>
      <c r="J17" s="67"/>
      <c r="K17" s="285"/>
      <c r="L17" s="67"/>
      <c r="M17" s="67"/>
      <c r="N17" s="277" t="s">
        <v>868</v>
      </c>
      <c r="O17" s="201">
        <v>48</v>
      </c>
      <c r="P17" s="67"/>
      <c r="Q17" s="67"/>
      <c r="R17" s="67"/>
      <c r="S17" s="67"/>
      <c r="T17" s="67"/>
      <c r="U17" s="67"/>
      <c r="V17" s="67"/>
      <c r="W17" s="277" t="s">
        <v>869</v>
      </c>
      <c r="X17" s="201">
        <v>48</v>
      </c>
      <c r="Y17" s="202">
        <v>48</v>
      </c>
      <c r="Z17" s="67"/>
      <c r="AA17" s="67"/>
      <c r="AB17" s="67"/>
      <c r="AC17" s="67"/>
      <c r="AD17" s="67"/>
      <c r="AE17" s="67"/>
      <c r="AF17" s="67" t="s">
        <v>313</v>
      </c>
      <c r="AG17" s="201">
        <v>48</v>
      </c>
      <c r="AH17" s="67"/>
      <c r="AI17" s="67"/>
      <c r="AJ17" s="67"/>
      <c r="AK17" s="67"/>
      <c r="AL17" s="67"/>
      <c r="AM17" s="67"/>
      <c r="AN17" s="67"/>
    </row>
    <row r="18" spans="1:40" s="42" customFormat="1" ht="15.75">
      <c r="A18" s="67">
        <v>7</v>
      </c>
      <c r="B18" s="2" t="s">
        <v>637</v>
      </c>
      <c r="C18" s="5">
        <v>36</v>
      </c>
      <c r="D18" s="5">
        <v>36</v>
      </c>
      <c r="E18" s="67"/>
      <c r="F18" s="67"/>
      <c r="G18" s="67"/>
      <c r="H18" s="145"/>
      <c r="I18" s="145"/>
      <c r="J18" s="145"/>
      <c r="K18" s="278" t="s">
        <v>870</v>
      </c>
      <c r="L18" s="201">
        <v>36</v>
      </c>
      <c r="M18" s="202">
        <v>36</v>
      </c>
      <c r="N18" s="67"/>
      <c r="O18" s="67"/>
      <c r="P18" s="67"/>
      <c r="Q18" s="67"/>
      <c r="R18" s="67"/>
      <c r="S18" s="67"/>
      <c r="T18" s="277" t="s">
        <v>871</v>
      </c>
      <c r="U18" s="201">
        <v>36</v>
      </c>
      <c r="V18" s="67"/>
      <c r="W18" s="67"/>
      <c r="X18" s="67"/>
      <c r="Y18" s="67"/>
      <c r="Z18" s="67"/>
      <c r="AA18" s="67"/>
      <c r="AB18" s="67"/>
      <c r="AC18" s="277" t="s">
        <v>350</v>
      </c>
      <c r="AD18" s="201">
        <v>36</v>
      </c>
      <c r="AE18" s="202">
        <v>36</v>
      </c>
      <c r="AF18" s="67"/>
      <c r="AG18" s="67"/>
      <c r="AH18" s="67"/>
      <c r="AI18" s="67"/>
      <c r="AJ18" s="67"/>
      <c r="AK18" s="67"/>
      <c r="AL18" s="277" t="s">
        <v>351</v>
      </c>
      <c r="AM18" s="201">
        <v>36</v>
      </c>
      <c r="AN18" s="67"/>
    </row>
    <row r="19" spans="1:40" s="42" customFormat="1" ht="15.75">
      <c r="A19" s="67">
        <v>8</v>
      </c>
      <c r="B19" s="2" t="s">
        <v>872</v>
      </c>
      <c r="C19" s="5">
        <v>36</v>
      </c>
      <c r="D19" s="5">
        <v>36</v>
      </c>
      <c r="E19" s="67"/>
      <c r="F19" s="67"/>
      <c r="G19" s="67"/>
      <c r="H19" s="145"/>
      <c r="I19" s="145"/>
      <c r="J19" s="145"/>
      <c r="K19" s="278" t="s">
        <v>870</v>
      </c>
      <c r="L19" s="201">
        <v>36</v>
      </c>
      <c r="M19" s="202">
        <v>36</v>
      </c>
      <c r="N19" s="67"/>
      <c r="O19" s="67"/>
      <c r="P19" s="67"/>
      <c r="Q19" s="67"/>
      <c r="R19" s="67"/>
      <c r="S19" s="67"/>
      <c r="T19" s="277" t="s">
        <v>871</v>
      </c>
      <c r="U19" s="201">
        <v>36</v>
      </c>
      <c r="V19" s="67"/>
      <c r="W19" s="67"/>
      <c r="X19" s="67"/>
      <c r="Y19" s="67"/>
      <c r="Z19" s="67"/>
      <c r="AA19" s="67"/>
      <c r="AB19" s="67"/>
      <c r="AC19" s="277" t="s">
        <v>350</v>
      </c>
      <c r="AD19" s="201">
        <v>36</v>
      </c>
      <c r="AE19" s="202">
        <v>36</v>
      </c>
      <c r="AF19" s="67"/>
      <c r="AG19" s="67"/>
      <c r="AH19" s="67"/>
      <c r="AI19" s="67"/>
      <c r="AJ19" s="67"/>
      <c r="AK19" s="67"/>
      <c r="AL19" s="277" t="s">
        <v>351</v>
      </c>
      <c r="AM19" s="201">
        <v>36</v>
      </c>
      <c r="AN19" s="67"/>
    </row>
    <row r="20" spans="1:40" s="42" customFormat="1" ht="15.75">
      <c r="A20" s="67">
        <v>9</v>
      </c>
      <c r="B20" s="2" t="s">
        <v>627</v>
      </c>
      <c r="C20" s="5">
        <v>36</v>
      </c>
      <c r="D20" s="5">
        <v>36</v>
      </c>
      <c r="E20" s="67"/>
      <c r="F20" s="67"/>
      <c r="G20" s="67"/>
      <c r="H20" s="67"/>
      <c r="I20" s="67"/>
      <c r="J20" s="67"/>
      <c r="K20" s="278" t="s">
        <v>870</v>
      </c>
      <c r="L20" s="201">
        <v>36</v>
      </c>
      <c r="M20" s="202">
        <v>36</v>
      </c>
      <c r="N20" s="67"/>
      <c r="O20" s="67"/>
      <c r="P20" s="67"/>
      <c r="Q20" s="67"/>
      <c r="R20" s="67"/>
      <c r="S20" s="67"/>
      <c r="T20" s="277" t="s">
        <v>871</v>
      </c>
      <c r="U20" s="201">
        <v>36</v>
      </c>
      <c r="V20" s="67"/>
      <c r="W20" s="67"/>
      <c r="X20" s="67"/>
      <c r="Y20" s="67"/>
      <c r="Z20" s="67"/>
      <c r="AA20" s="67"/>
      <c r="AB20" s="67"/>
      <c r="AC20" s="277" t="s">
        <v>350</v>
      </c>
      <c r="AD20" s="201">
        <v>36</v>
      </c>
      <c r="AE20" s="202">
        <v>36</v>
      </c>
      <c r="AF20" s="67"/>
      <c r="AG20" s="67"/>
      <c r="AH20" s="67"/>
      <c r="AI20" s="67"/>
      <c r="AJ20" s="67"/>
      <c r="AK20" s="67"/>
      <c r="AL20" s="277" t="s">
        <v>351</v>
      </c>
      <c r="AM20" s="201">
        <v>36</v>
      </c>
      <c r="AN20" s="67"/>
    </row>
    <row r="21" spans="1:40" s="42" customFormat="1" ht="15.75">
      <c r="A21" s="67">
        <v>10</v>
      </c>
      <c r="B21" s="2" t="s">
        <v>628</v>
      </c>
      <c r="C21" s="5">
        <v>36</v>
      </c>
      <c r="D21" s="5">
        <v>36</v>
      </c>
      <c r="E21" s="277" t="s">
        <v>312</v>
      </c>
      <c r="F21" s="201">
        <v>36</v>
      </c>
      <c r="G21" s="202">
        <v>36</v>
      </c>
      <c r="H21" s="67"/>
      <c r="I21" s="67"/>
      <c r="J21" s="67"/>
      <c r="K21" s="285"/>
      <c r="L21" s="67"/>
      <c r="M21" s="67"/>
      <c r="N21" s="277" t="s">
        <v>868</v>
      </c>
      <c r="O21" s="201">
        <v>36</v>
      </c>
      <c r="P21" s="67"/>
      <c r="Q21" s="67"/>
      <c r="R21" s="67"/>
      <c r="S21" s="67"/>
      <c r="T21" s="67"/>
      <c r="U21" s="67"/>
      <c r="V21" s="67"/>
      <c r="W21" s="277" t="s">
        <v>869</v>
      </c>
      <c r="X21" s="201">
        <v>36</v>
      </c>
      <c r="Y21" s="202">
        <v>36</v>
      </c>
      <c r="Z21" s="67"/>
      <c r="AA21" s="67"/>
      <c r="AB21" s="67"/>
      <c r="AC21" s="67"/>
      <c r="AD21" s="67"/>
      <c r="AE21" s="67"/>
      <c r="AF21" s="67" t="s">
        <v>313</v>
      </c>
      <c r="AG21" s="201">
        <v>36</v>
      </c>
      <c r="AH21" s="67"/>
      <c r="AI21" s="67"/>
      <c r="AJ21" s="67"/>
      <c r="AK21" s="67"/>
      <c r="AL21" s="67"/>
      <c r="AM21" s="67"/>
      <c r="AN21" s="67"/>
    </row>
    <row r="22" spans="1:42" s="42" customFormat="1" ht="15.75">
      <c r="A22" s="67">
        <v>11</v>
      </c>
      <c r="B22" s="2" t="s">
        <v>630</v>
      </c>
      <c r="C22" s="5">
        <v>24</v>
      </c>
      <c r="D22" s="5">
        <v>24</v>
      </c>
      <c r="E22" s="277" t="s">
        <v>312</v>
      </c>
      <c r="F22" s="201">
        <v>24</v>
      </c>
      <c r="G22" s="202">
        <v>24</v>
      </c>
      <c r="H22" s="67"/>
      <c r="I22" s="67"/>
      <c r="J22" s="67"/>
      <c r="K22" s="285"/>
      <c r="L22" s="67"/>
      <c r="M22" s="67"/>
      <c r="N22" s="277" t="s">
        <v>868</v>
      </c>
      <c r="O22" s="201">
        <v>24</v>
      </c>
      <c r="P22" s="67"/>
      <c r="Q22" s="67"/>
      <c r="R22" s="67"/>
      <c r="S22" s="67"/>
      <c r="T22" s="67"/>
      <c r="U22" s="67"/>
      <c r="V22" s="67"/>
      <c r="W22" s="277" t="s">
        <v>869</v>
      </c>
      <c r="X22" s="201">
        <v>24</v>
      </c>
      <c r="Y22" s="202">
        <v>24</v>
      </c>
      <c r="Z22" s="67"/>
      <c r="AA22" s="67"/>
      <c r="AB22" s="67"/>
      <c r="AC22" s="67"/>
      <c r="AD22" s="67"/>
      <c r="AE22" s="67"/>
      <c r="AF22" s="67" t="s">
        <v>313</v>
      </c>
      <c r="AG22" s="201">
        <v>24</v>
      </c>
      <c r="AH22" s="67"/>
      <c r="AI22" s="67"/>
      <c r="AJ22" s="67"/>
      <c r="AK22" s="67"/>
      <c r="AL22" s="67"/>
      <c r="AM22" s="67"/>
      <c r="AN22" s="67"/>
      <c r="AP22" s="133"/>
    </row>
    <row r="23" spans="1:40" s="42" customFormat="1" ht="15.75">
      <c r="A23" s="67">
        <v>12</v>
      </c>
      <c r="B23" s="301" t="s">
        <v>632</v>
      </c>
      <c r="C23" s="5">
        <v>36</v>
      </c>
      <c r="D23" s="5">
        <v>36</v>
      </c>
      <c r="E23" s="67"/>
      <c r="F23" s="67"/>
      <c r="G23" s="67"/>
      <c r="H23" s="67"/>
      <c r="I23" s="67"/>
      <c r="J23" s="67"/>
      <c r="K23" s="278" t="s">
        <v>781</v>
      </c>
      <c r="L23" s="201">
        <v>36</v>
      </c>
      <c r="M23" s="202">
        <v>36</v>
      </c>
      <c r="N23" s="67"/>
      <c r="O23" s="67"/>
      <c r="P23" s="67"/>
      <c r="Q23" s="67"/>
      <c r="R23" s="67"/>
      <c r="S23" s="67"/>
      <c r="T23" s="277" t="s">
        <v>873</v>
      </c>
      <c r="U23" s="201">
        <v>36</v>
      </c>
      <c r="V23" s="67"/>
      <c r="W23" s="67"/>
      <c r="X23" s="67"/>
      <c r="Y23" s="67"/>
      <c r="Z23" s="67"/>
      <c r="AA23" s="67"/>
      <c r="AB23" s="67"/>
      <c r="AC23" s="277" t="s">
        <v>813</v>
      </c>
      <c r="AD23" s="201">
        <v>36</v>
      </c>
      <c r="AE23" s="202">
        <v>36</v>
      </c>
      <c r="AF23" s="67"/>
      <c r="AG23" s="67"/>
      <c r="AH23" s="67"/>
      <c r="AI23" s="67"/>
      <c r="AJ23" s="67"/>
      <c r="AK23" s="67"/>
      <c r="AL23" s="277" t="s">
        <v>874</v>
      </c>
      <c r="AM23" s="201">
        <v>36</v>
      </c>
      <c r="AN23" s="67"/>
    </row>
    <row r="24" spans="1:40" s="42" customFormat="1" ht="15.75">
      <c r="A24" s="67">
        <v>13</v>
      </c>
      <c r="B24" s="2" t="s">
        <v>633</v>
      </c>
      <c r="C24" s="5">
        <v>24</v>
      </c>
      <c r="D24" s="5">
        <v>24</v>
      </c>
      <c r="E24" s="67"/>
      <c r="F24" s="67"/>
      <c r="G24" s="67"/>
      <c r="H24" s="67"/>
      <c r="I24" s="67"/>
      <c r="J24" s="67"/>
      <c r="K24" s="278" t="s">
        <v>781</v>
      </c>
      <c r="L24" s="201">
        <v>24</v>
      </c>
      <c r="M24" s="202">
        <v>24</v>
      </c>
      <c r="N24" s="67"/>
      <c r="O24" s="67"/>
      <c r="P24" s="67"/>
      <c r="Q24" s="67"/>
      <c r="R24" s="67"/>
      <c r="S24" s="67"/>
      <c r="T24" s="277" t="s">
        <v>873</v>
      </c>
      <c r="U24" s="201">
        <v>24</v>
      </c>
      <c r="V24" s="67"/>
      <c r="W24" s="67"/>
      <c r="X24" s="67"/>
      <c r="Y24" s="67"/>
      <c r="Z24" s="67"/>
      <c r="AA24" s="67"/>
      <c r="AB24" s="67"/>
      <c r="AC24" s="277" t="s">
        <v>813</v>
      </c>
      <c r="AD24" s="201">
        <v>24</v>
      </c>
      <c r="AE24" s="202">
        <v>24</v>
      </c>
      <c r="AF24" s="67"/>
      <c r="AG24" s="67"/>
      <c r="AH24" s="67"/>
      <c r="AI24" s="67"/>
      <c r="AJ24" s="67"/>
      <c r="AK24" s="67"/>
      <c r="AL24" s="277" t="s">
        <v>874</v>
      </c>
      <c r="AM24" s="201">
        <v>24</v>
      </c>
      <c r="AN24" s="67"/>
    </row>
    <row r="25" spans="1:40" s="42" customFormat="1" ht="15.75">
      <c r="A25" s="67">
        <v>14</v>
      </c>
      <c r="B25" s="2" t="s">
        <v>634</v>
      </c>
      <c r="C25" s="5">
        <v>36</v>
      </c>
      <c r="D25" s="5">
        <v>36</v>
      </c>
      <c r="E25" s="67"/>
      <c r="F25" s="67"/>
      <c r="G25" s="67"/>
      <c r="H25" s="67"/>
      <c r="I25" s="67"/>
      <c r="J25" s="67"/>
      <c r="K25" s="278" t="s">
        <v>781</v>
      </c>
      <c r="L25" s="201">
        <v>36</v>
      </c>
      <c r="M25" s="202">
        <v>36</v>
      </c>
      <c r="N25" s="67"/>
      <c r="O25" s="67"/>
      <c r="P25" s="67"/>
      <c r="Q25" s="67"/>
      <c r="R25" s="67"/>
      <c r="S25" s="67"/>
      <c r="T25" s="277" t="s">
        <v>873</v>
      </c>
      <c r="U25" s="201">
        <v>36</v>
      </c>
      <c r="V25" s="67"/>
      <c r="W25" s="67"/>
      <c r="X25" s="67"/>
      <c r="Y25" s="67"/>
      <c r="Z25" s="67"/>
      <c r="AA25" s="67"/>
      <c r="AB25" s="67"/>
      <c r="AC25" s="277" t="s">
        <v>813</v>
      </c>
      <c r="AD25" s="201">
        <v>36</v>
      </c>
      <c r="AE25" s="202">
        <v>36</v>
      </c>
      <c r="AF25" s="67"/>
      <c r="AG25" s="67"/>
      <c r="AH25" s="67"/>
      <c r="AI25" s="67"/>
      <c r="AJ25" s="67"/>
      <c r="AK25" s="67"/>
      <c r="AL25" s="277" t="s">
        <v>874</v>
      </c>
      <c r="AM25" s="201">
        <v>36</v>
      </c>
      <c r="AN25" s="67"/>
    </row>
    <row r="26" spans="1:40" s="42" customFormat="1" ht="15.75">
      <c r="A26" s="67">
        <v>15</v>
      </c>
      <c r="B26" s="2" t="s">
        <v>635</v>
      </c>
      <c r="C26" s="5">
        <v>36</v>
      </c>
      <c r="D26" s="5">
        <v>36</v>
      </c>
      <c r="E26" s="67"/>
      <c r="F26" s="67"/>
      <c r="G26" s="67"/>
      <c r="H26" s="67"/>
      <c r="I26" s="67"/>
      <c r="J26" s="67"/>
      <c r="K26" s="278" t="s">
        <v>781</v>
      </c>
      <c r="L26" s="201">
        <v>36</v>
      </c>
      <c r="M26" s="202">
        <v>36</v>
      </c>
      <c r="N26" s="67"/>
      <c r="O26" s="67"/>
      <c r="P26" s="67"/>
      <c r="Q26" s="67"/>
      <c r="R26" s="67"/>
      <c r="S26" s="67"/>
      <c r="T26" s="277" t="s">
        <v>873</v>
      </c>
      <c r="U26" s="201">
        <v>36</v>
      </c>
      <c r="V26" s="67"/>
      <c r="W26" s="67"/>
      <c r="X26" s="67"/>
      <c r="Y26" s="67"/>
      <c r="Z26" s="67"/>
      <c r="AA26" s="67"/>
      <c r="AB26" s="67"/>
      <c r="AC26" s="277" t="s">
        <v>813</v>
      </c>
      <c r="AD26" s="201">
        <v>36</v>
      </c>
      <c r="AE26" s="202">
        <v>36</v>
      </c>
      <c r="AF26" s="67"/>
      <c r="AG26" s="67"/>
      <c r="AH26" s="67"/>
      <c r="AI26" s="67"/>
      <c r="AJ26" s="67"/>
      <c r="AK26" s="67"/>
      <c r="AL26" s="277" t="s">
        <v>874</v>
      </c>
      <c r="AM26" s="201">
        <v>36</v>
      </c>
      <c r="AN26" s="67"/>
    </row>
    <row r="27" spans="1:40" s="42" customFormat="1" ht="15.75">
      <c r="A27" s="67">
        <v>16</v>
      </c>
      <c r="B27" s="2" t="s">
        <v>636</v>
      </c>
      <c r="C27" s="5">
        <v>36</v>
      </c>
      <c r="D27" s="5">
        <v>36</v>
      </c>
      <c r="E27" s="67"/>
      <c r="F27" s="67"/>
      <c r="G27" s="67"/>
      <c r="H27" s="67"/>
      <c r="I27" s="67"/>
      <c r="J27" s="67"/>
      <c r="K27" s="278" t="s">
        <v>781</v>
      </c>
      <c r="L27" s="201">
        <v>36</v>
      </c>
      <c r="M27" s="202">
        <v>36</v>
      </c>
      <c r="N27" s="67"/>
      <c r="O27" s="67"/>
      <c r="P27" s="67"/>
      <c r="Q27" s="67"/>
      <c r="R27" s="67"/>
      <c r="S27" s="67"/>
      <c r="T27" s="277" t="s">
        <v>873</v>
      </c>
      <c r="U27" s="201">
        <v>36</v>
      </c>
      <c r="V27" s="67"/>
      <c r="W27" s="67"/>
      <c r="X27" s="67"/>
      <c r="Y27" s="67"/>
      <c r="Z27" s="67"/>
      <c r="AA27" s="67"/>
      <c r="AB27" s="67"/>
      <c r="AC27" s="277" t="s">
        <v>813</v>
      </c>
      <c r="AD27" s="201">
        <v>36</v>
      </c>
      <c r="AE27" s="202">
        <v>36</v>
      </c>
      <c r="AF27" s="67"/>
      <c r="AG27" s="67"/>
      <c r="AH27" s="67"/>
      <c r="AI27" s="67"/>
      <c r="AJ27" s="67"/>
      <c r="AK27" s="67"/>
      <c r="AL27" s="277" t="s">
        <v>874</v>
      </c>
      <c r="AM27" s="201">
        <v>36</v>
      </c>
      <c r="AN27" s="67"/>
    </row>
    <row r="28" spans="1:40" s="42" customFormat="1" ht="15.75">
      <c r="A28" s="67">
        <v>17</v>
      </c>
      <c r="B28" s="2" t="s">
        <v>639</v>
      </c>
      <c r="C28" s="5">
        <v>24</v>
      </c>
      <c r="D28" s="5">
        <v>24</v>
      </c>
      <c r="E28" s="277" t="s">
        <v>776</v>
      </c>
      <c r="F28" s="201">
        <v>24</v>
      </c>
      <c r="G28" s="202">
        <v>24</v>
      </c>
      <c r="H28" s="67"/>
      <c r="I28" s="67"/>
      <c r="J28" s="67"/>
      <c r="K28" s="285"/>
      <c r="L28" s="67"/>
      <c r="M28" s="67"/>
      <c r="N28" s="277" t="s">
        <v>792</v>
      </c>
      <c r="O28" s="201">
        <v>24</v>
      </c>
      <c r="P28" s="67"/>
      <c r="Q28" s="67"/>
      <c r="R28" s="67"/>
      <c r="S28" s="67"/>
      <c r="T28" s="67"/>
      <c r="U28" s="67"/>
      <c r="V28" s="67"/>
      <c r="W28" s="277" t="s">
        <v>800</v>
      </c>
      <c r="X28" s="201">
        <v>24</v>
      </c>
      <c r="Y28" s="202">
        <v>24</v>
      </c>
      <c r="Z28" s="67"/>
      <c r="AA28" s="67"/>
      <c r="AB28" s="67"/>
      <c r="AC28" s="67"/>
      <c r="AD28" s="67"/>
      <c r="AE28" s="67"/>
      <c r="AF28" s="277" t="s">
        <v>818</v>
      </c>
      <c r="AG28" s="201">
        <v>24</v>
      </c>
      <c r="AH28" s="67"/>
      <c r="AI28" s="67"/>
      <c r="AJ28" s="67"/>
      <c r="AK28" s="67"/>
      <c r="AL28" s="67"/>
      <c r="AM28" s="67"/>
      <c r="AN28" s="67"/>
    </row>
    <row r="29" spans="1:40" s="42" customFormat="1" ht="15.75">
      <c r="A29" s="67">
        <v>18</v>
      </c>
      <c r="B29" s="2" t="s">
        <v>640</v>
      </c>
      <c r="C29" s="5">
        <v>36</v>
      </c>
      <c r="D29" s="5">
        <v>36</v>
      </c>
      <c r="E29" s="277" t="s">
        <v>776</v>
      </c>
      <c r="F29" s="201">
        <v>36</v>
      </c>
      <c r="G29" s="202">
        <v>36</v>
      </c>
      <c r="H29" s="67"/>
      <c r="I29" s="67"/>
      <c r="J29" s="67"/>
      <c r="K29" s="285"/>
      <c r="L29" s="67"/>
      <c r="M29" s="67"/>
      <c r="N29" s="277" t="s">
        <v>792</v>
      </c>
      <c r="O29" s="201">
        <v>36</v>
      </c>
      <c r="P29" s="67"/>
      <c r="Q29" s="67"/>
      <c r="R29" s="67"/>
      <c r="S29" s="67"/>
      <c r="T29" s="67"/>
      <c r="U29" s="67"/>
      <c r="V29" s="67"/>
      <c r="W29" s="277" t="s">
        <v>800</v>
      </c>
      <c r="X29" s="201">
        <v>36</v>
      </c>
      <c r="Y29" s="202">
        <v>36</v>
      </c>
      <c r="Z29" s="67"/>
      <c r="AA29" s="67"/>
      <c r="AB29" s="67"/>
      <c r="AC29" s="67"/>
      <c r="AD29" s="67"/>
      <c r="AE29" s="67"/>
      <c r="AF29" s="277" t="s">
        <v>818</v>
      </c>
      <c r="AG29" s="201">
        <v>36</v>
      </c>
      <c r="AH29" s="67"/>
      <c r="AI29" s="67"/>
      <c r="AJ29" s="67"/>
      <c r="AK29" s="67"/>
      <c r="AL29" s="67"/>
      <c r="AM29" s="67"/>
      <c r="AN29" s="67"/>
    </row>
    <row r="30" spans="1:40" s="42" customFormat="1" ht="15.75">
      <c r="A30" s="67">
        <v>19</v>
      </c>
      <c r="B30" s="2" t="s">
        <v>641</v>
      </c>
      <c r="C30" s="5">
        <v>24</v>
      </c>
      <c r="D30" s="5">
        <v>24</v>
      </c>
      <c r="E30" s="277" t="s">
        <v>776</v>
      </c>
      <c r="F30" s="201">
        <v>24</v>
      </c>
      <c r="G30" s="202">
        <v>24</v>
      </c>
      <c r="H30" s="67"/>
      <c r="I30" s="67"/>
      <c r="J30" s="67"/>
      <c r="K30" s="285"/>
      <c r="L30" s="67"/>
      <c r="M30" s="67"/>
      <c r="N30" s="277" t="s">
        <v>792</v>
      </c>
      <c r="O30" s="201">
        <v>24</v>
      </c>
      <c r="P30" s="67"/>
      <c r="Q30" s="67"/>
      <c r="R30" s="67"/>
      <c r="S30" s="67"/>
      <c r="T30" s="67"/>
      <c r="U30" s="67"/>
      <c r="V30" s="67"/>
      <c r="W30" s="277" t="s">
        <v>800</v>
      </c>
      <c r="X30" s="201">
        <v>24</v>
      </c>
      <c r="Y30" s="202">
        <v>24</v>
      </c>
      <c r="Z30" s="67"/>
      <c r="AA30" s="67"/>
      <c r="AB30" s="67"/>
      <c r="AC30" s="67"/>
      <c r="AD30" s="67"/>
      <c r="AE30" s="67"/>
      <c r="AF30" s="277" t="s">
        <v>818</v>
      </c>
      <c r="AG30" s="201">
        <v>24</v>
      </c>
      <c r="AH30" s="67"/>
      <c r="AI30" s="67"/>
      <c r="AJ30" s="67"/>
      <c r="AK30" s="67"/>
      <c r="AL30" s="67"/>
      <c r="AM30" s="67"/>
      <c r="AN30" s="67"/>
    </row>
    <row r="31" spans="1:40" s="42" customFormat="1" ht="15.75">
      <c r="A31" s="67">
        <v>20</v>
      </c>
      <c r="B31" s="2" t="s">
        <v>642</v>
      </c>
      <c r="C31" s="5">
        <v>24</v>
      </c>
      <c r="D31" s="5">
        <v>24</v>
      </c>
      <c r="E31" s="67"/>
      <c r="F31" s="67"/>
      <c r="G31" s="67"/>
      <c r="H31" s="67"/>
      <c r="I31" s="67"/>
      <c r="J31" s="67"/>
      <c r="K31" s="278" t="s">
        <v>61</v>
      </c>
      <c r="L31" s="201">
        <v>24</v>
      </c>
      <c r="M31" s="202">
        <v>24</v>
      </c>
      <c r="N31" s="67"/>
      <c r="O31" s="67"/>
      <c r="P31" s="67"/>
      <c r="Q31" s="67"/>
      <c r="R31" s="67"/>
      <c r="S31" s="67"/>
      <c r="T31" s="277" t="s">
        <v>60</v>
      </c>
      <c r="U31" s="201">
        <v>24</v>
      </c>
      <c r="V31" s="67"/>
      <c r="W31" s="67"/>
      <c r="X31" s="67"/>
      <c r="Y31" s="67"/>
      <c r="Z31" s="67"/>
      <c r="AA31" s="67"/>
      <c r="AB31" s="67"/>
      <c r="AC31" s="277" t="s">
        <v>71</v>
      </c>
      <c r="AD31" s="201">
        <v>24</v>
      </c>
      <c r="AE31" s="202">
        <v>24</v>
      </c>
      <c r="AF31" s="67"/>
      <c r="AG31" s="67"/>
      <c r="AH31" s="67"/>
      <c r="AI31" s="67"/>
      <c r="AJ31" s="67"/>
      <c r="AK31" s="67"/>
      <c r="AL31" s="277" t="s">
        <v>875</v>
      </c>
      <c r="AM31" s="201">
        <v>24</v>
      </c>
      <c r="AN31" s="67"/>
    </row>
    <row r="32" spans="1:40" s="42" customFormat="1" ht="15.75">
      <c r="A32" s="67">
        <v>21</v>
      </c>
      <c r="B32" s="2" t="s">
        <v>643</v>
      </c>
      <c r="C32" s="5">
        <v>27</v>
      </c>
      <c r="D32" s="5">
        <v>27</v>
      </c>
      <c r="E32" s="67"/>
      <c r="F32" s="67"/>
      <c r="G32" s="67"/>
      <c r="H32" s="67"/>
      <c r="I32" s="67"/>
      <c r="J32" s="67"/>
      <c r="K32" s="278" t="s">
        <v>61</v>
      </c>
      <c r="L32" s="201">
        <v>27</v>
      </c>
      <c r="M32" s="202">
        <v>27</v>
      </c>
      <c r="N32" s="67"/>
      <c r="O32" s="67"/>
      <c r="P32" s="67"/>
      <c r="Q32" s="67"/>
      <c r="R32" s="67"/>
      <c r="S32" s="67"/>
      <c r="T32" s="67" t="s">
        <v>60</v>
      </c>
      <c r="U32" s="201">
        <v>27</v>
      </c>
      <c r="V32" s="67"/>
      <c r="W32" s="67"/>
      <c r="X32" s="67"/>
      <c r="Y32" s="67"/>
      <c r="Z32" s="67"/>
      <c r="AA32" s="67"/>
      <c r="AB32" s="67"/>
      <c r="AC32" s="277" t="s">
        <v>71</v>
      </c>
      <c r="AD32" s="201">
        <v>27</v>
      </c>
      <c r="AE32" s="202">
        <v>27</v>
      </c>
      <c r="AF32" s="67"/>
      <c r="AG32" s="67"/>
      <c r="AH32" s="67"/>
      <c r="AI32" s="67"/>
      <c r="AJ32" s="67"/>
      <c r="AK32" s="67"/>
      <c r="AL32" s="277" t="s">
        <v>875</v>
      </c>
      <c r="AM32" s="201">
        <v>27</v>
      </c>
      <c r="AN32" s="67"/>
    </row>
    <row r="33" spans="1:40" s="42" customFormat="1" ht="15.75">
      <c r="A33" s="67">
        <v>22</v>
      </c>
      <c r="B33" s="2" t="s">
        <v>644</v>
      </c>
      <c r="C33" s="5">
        <v>24</v>
      </c>
      <c r="D33" s="5">
        <v>24</v>
      </c>
      <c r="E33" s="67"/>
      <c r="F33" s="67"/>
      <c r="G33" s="67"/>
      <c r="H33" s="67"/>
      <c r="I33" s="67"/>
      <c r="J33" s="67"/>
      <c r="K33" s="278" t="s">
        <v>61</v>
      </c>
      <c r="L33" s="201">
        <v>24</v>
      </c>
      <c r="M33" s="202">
        <v>24</v>
      </c>
      <c r="N33" s="67"/>
      <c r="O33" s="67"/>
      <c r="P33" s="67"/>
      <c r="Q33" s="67"/>
      <c r="R33" s="67"/>
      <c r="S33" s="67"/>
      <c r="T33" s="277" t="s">
        <v>60</v>
      </c>
      <c r="U33" s="201">
        <v>24</v>
      </c>
      <c r="V33" s="67"/>
      <c r="W33" s="67"/>
      <c r="X33" s="67"/>
      <c r="Y33" s="67"/>
      <c r="Z33" s="67"/>
      <c r="AA33" s="67"/>
      <c r="AB33" s="67"/>
      <c r="AC33" s="277" t="s">
        <v>71</v>
      </c>
      <c r="AD33" s="201">
        <v>24</v>
      </c>
      <c r="AE33" s="202">
        <v>24</v>
      </c>
      <c r="AF33" s="67"/>
      <c r="AG33" s="67"/>
      <c r="AH33" s="67"/>
      <c r="AI33" s="67"/>
      <c r="AJ33" s="67"/>
      <c r="AK33" s="67"/>
      <c r="AL33" s="277" t="s">
        <v>875</v>
      </c>
      <c r="AM33" s="201">
        <v>24</v>
      </c>
      <c r="AN33" s="67"/>
    </row>
    <row r="34" spans="1:40" s="42" customFormat="1" ht="15.75">
      <c r="A34" s="67">
        <v>23</v>
      </c>
      <c r="B34" s="2" t="s">
        <v>645</v>
      </c>
      <c r="C34" s="5">
        <v>24</v>
      </c>
      <c r="D34" s="5">
        <v>24</v>
      </c>
      <c r="E34" s="67"/>
      <c r="F34" s="67"/>
      <c r="G34" s="67"/>
      <c r="H34" s="67"/>
      <c r="I34" s="67"/>
      <c r="J34" s="67"/>
      <c r="K34" s="278" t="s">
        <v>61</v>
      </c>
      <c r="L34" s="201">
        <v>24</v>
      </c>
      <c r="M34" s="202">
        <v>24</v>
      </c>
      <c r="N34" s="67"/>
      <c r="O34" s="67"/>
      <c r="P34" s="67"/>
      <c r="Q34" s="67"/>
      <c r="R34" s="67"/>
      <c r="S34" s="67"/>
      <c r="T34" s="67" t="s">
        <v>60</v>
      </c>
      <c r="U34" s="201">
        <v>24</v>
      </c>
      <c r="V34" s="67"/>
      <c r="W34" s="67"/>
      <c r="X34" s="67"/>
      <c r="Y34" s="67"/>
      <c r="Z34" s="67"/>
      <c r="AA34" s="67"/>
      <c r="AB34" s="67"/>
      <c r="AC34" s="277" t="s">
        <v>71</v>
      </c>
      <c r="AD34" s="201">
        <v>24</v>
      </c>
      <c r="AE34" s="202">
        <v>24</v>
      </c>
      <c r="AF34" s="67"/>
      <c r="AG34" s="67"/>
      <c r="AH34" s="67"/>
      <c r="AI34" s="67"/>
      <c r="AJ34" s="67"/>
      <c r="AK34" s="67"/>
      <c r="AL34" s="277" t="s">
        <v>875</v>
      </c>
      <c r="AM34" s="201">
        <v>24</v>
      </c>
      <c r="AN34" s="67"/>
    </row>
    <row r="35" spans="1:40" s="42" customFormat="1" ht="15.75">
      <c r="A35" s="67">
        <v>24</v>
      </c>
      <c r="B35" s="2" t="s">
        <v>646</v>
      </c>
      <c r="C35" s="5">
        <v>36</v>
      </c>
      <c r="D35" s="5">
        <v>36</v>
      </c>
      <c r="E35" s="67"/>
      <c r="F35" s="67"/>
      <c r="G35" s="67"/>
      <c r="H35" s="67"/>
      <c r="I35" s="67"/>
      <c r="J35" s="67"/>
      <c r="K35" s="285" t="s">
        <v>61</v>
      </c>
      <c r="L35" s="201">
        <v>36</v>
      </c>
      <c r="M35" s="202">
        <v>36</v>
      </c>
      <c r="N35" s="67"/>
      <c r="O35" s="67"/>
      <c r="P35" s="67"/>
      <c r="Q35" s="67"/>
      <c r="R35" s="67"/>
      <c r="S35" s="67"/>
      <c r="T35" s="277" t="s">
        <v>60</v>
      </c>
      <c r="U35" s="201">
        <v>36</v>
      </c>
      <c r="V35" s="67"/>
      <c r="W35" s="67"/>
      <c r="X35" s="67"/>
      <c r="Y35" s="67"/>
      <c r="Z35" s="67"/>
      <c r="AA35" s="67"/>
      <c r="AB35" s="67"/>
      <c r="AC35" s="277" t="s">
        <v>71</v>
      </c>
      <c r="AD35" s="201">
        <v>36</v>
      </c>
      <c r="AE35" s="202">
        <v>36</v>
      </c>
      <c r="AF35" s="67"/>
      <c r="AG35" s="67"/>
      <c r="AH35" s="67"/>
      <c r="AI35" s="67"/>
      <c r="AJ35" s="67"/>
      <c r="AK35" s="67"/>
      <c r="AL35" s="277" t="s">
        <v>875</v>
      </c>
      <c r="AM35" s="201">
        <v>36</v>
      </c>
      <c r="AN35" s="67"/>
    </row>
    <row r="36" spans="1:40" s="42" customFormat="1" ht="15.75">
      <c r="A36" s="67">
        <v>25</v>
      </c>
      <c r="B36" s="2" t="s">
        <v>647</v>
      </c>
      <c r="C36" s="5">
        <v>36</v>
      </c>
      <c r="D36" s="5">
        <v>36</v>
      </c>
      <c r="E36" s="67"/>
      <c r="F36" s="67"/>
      <c r="G36" s="67"/>
      <c r="H36" s="67"/>
      <c r="I36" s="67"/>
      <c r="J36" s="67"/>
      <c r="K36" s="285" t="s">
        <v>61</v>
      </c>
      <c r="L36" s="201">
        <v>36</v>
      </c>
      <c r="M36" s="202">
        <v>36</v>
      </c>
      <c r="N36" s="67"/>
      <c r="O36" s="67"/>
      <c r="P36" s="67"/>
      <c r="Q36" s="67"/>
      <c r="R36" s="67"/>
      <c r="S36" s="67"/>
      <c r="T36" s="277" t="s">
        <v>60</v>
      </c>
      <c r="U36" s="201">
        <v>36</v>
      </c>
      <c r="V36" s="67"/>
      <c r="W36" s="67"/>
      <c r="X36" s="67"/>
      <c r="Y36" s="67"/>
      <c r="Z36" s="67"/>
      <c r="AA36" s="67"/>
      <c r="AB36" s="67"/>
      <c r="AC36" s="277" t="s">
        <v>71</v>
      </c>
      <c r="AD36" s="201">
        <v>36</v>
      </c>
      <c r="AE36" s="202">
        <v>36</v>
      </c>
      <c r="AF36" s="67"/>
      <c r="AG36" s="67"/>
      <c r="AH36" s="67"/>
      <c r="AI36" s="67"/>
      <c r="AJ36" s="67"/>
      <c r="AK36" s="67"/>
      <c r="AL36" s="277" t="s">
        <v>875</v>
      </c>
      <c r="AM36" s="201">
        <v>36</v>
      </c>
      <c r="AN36" s="67"/>
    </row>
    <row r="37" spans="1:40" s="42" customFormat="1" ht="15.75">
      <c r="A37" s="67">
        <v>26</v>
      </c>
      <c r="B37" s="2" t="s">
        <v>648</v>
      </c>
      <c r="C37" s="5">
        <v>24</v>
      </c>
      <c r="D37" s="5">
        <v>24</v>
      </c>
      <c r="E37" s="67"/>
      <c r="F37" s="67"/>
      <c r="G37" s="67"/>
      <c r="H37" s="67"/>
      <c r="I37" s="67"/>
      <c r="J37" s="67"/>
      <c r="K37" s="285" t="s">
        <v>61</v>
      </c>
      <c r="L37" s="201">
        <v>24</v>
      </c>
      <c r="M37" s="202">
        <v>24</v>
      </c>
      <c r="N37" s="67"/>
      <c r="O37" s="67"/>
      <c r="P37" s="67"/>
      <c r="Q37" s="67"/>
      <c r="R37" s="67"/>
      <c r="S37" s="67"/>
      <c r="T37" s="277" t="s">
        <v>60</v>
      </c>
      <c r="U37" s="201">
        <v>24</v>
      </c>
      <c r="V37" s="67"/>
      <c r="W37" s="67"/>
      <c r="X37" s="67"/>
      <c r="Y37" s="67"/>
      <c r="Z37" s="67"/>
      <c r="AA37" s="67"/>
      <c r="AB37" s="67"/>
      <c r="AC37" s="277" t="s">
        <v>71</v>
      </c>
      <c r="AD37" s="201">
        <v>24</v>
      </c>
      <c r="AE37" s="202">
        <v>24</v>
      </c>
      <c r="AF37" s="67"/>
      <c r="AG37" s="67"/>
      <c r="AH37" s="67"/>
      <c r="AI37" s="67"/>
      <c r="AJ37" s="67"/>
      <c r="AK37" s="67"/>
      <c r="AL37" s="277" t="s">
        <v>875</v>
      </c>
      <c r="AM37" s="201">
        <v>24</v>
      </c>
      <c r="AN37" s="67"/>
    </row>
    <row r="38" spans="1:40" s="42" customFormat="1" ht="15.75">
      <c r="A38" s="67">
        <v>27</v>
      </c>
      <c r="B38" s="2" t="s">
        <v>649</v>
      </c>
      <c r="C38" s="5">
        <v>48</v>
      </c>
      <c r="D38" s="5">
        <v>48</v>
      </c>
      <c r="E38" s="67"/>
      <c r="F38" s="67"/>
      <c r="G38" s="67"/>
      <c r="H38" s="67"/>
      <c r="I38" s="67"/>
      <c r="J38" s="67"/>
      <c r="K38" s="285" t="s">
        <v>61</v>
      </c>
      <c r="L38" s="201">
        <v>48</v>
      </c>
      <c r="M38" s="202">
        <v>48</v>
      </c>
      <c r="N38" s="67"/>
      <c r="O38" s="67"/>
      <c r="P38" s="67"/>
      <c r="Q38" s="67"/>
      <c r="R38" s="67"/>
      <c r="S38" s="67"/>
      <c r="T38" s="277" t="s">
        <v>60</v>
      </c>
      <c r="U38" s="201">
        <v>48</v>
      </c>
      <c r="V38" s="67"/>
      <c r="W38" s="67"/>
      <c r="X38" s="67"/>
      <c r="Y38" s="67"/>
      <c r="Z38" s="67"/>
      <c r="AA38" s="67"/>
      <c r="AB38" s="67"/>
      <c r="AC38" s="277" t="s">
        <v>71</v>
      </c>
      <c r="AD38" s="201">
        <v>48</v>
      </c>
      <c r="AE38" s="202">
        <v>48</v>
      </c>
      <c r="AF38" s="67"/>
      <c r="AG38" s="67"/>
      <c r="AH38" s="67"/>
      <c r="AI38" s="67"/>
      <c r="AJ38" s="67"/>
      <c r="AK38" s="67"/>
      <c r="AL38" s="277" t="s">
        <v>876</v>
      </c>
      <c r="AM38" s="201">
        <v>48</v>
      </c>
      <c r="AN38" s="67"/>
    </row>
    <row r="39" spans="1:40" s="42" customFormat="1" ht="12.75">
      <c r="A39" s="67"/>
      <c r="B39" s="8" t="s">
        <v>451</v>
      </c>
      <c r="C39" s="20" t="s">
        <v>226</v>
      </c>
      <c r="D39" s="20" t="s">
        <v>227</v>
      </c>
      <c r="E39" s="8" t="s">
        <v>515</v>
      </c>
      <c r="F39" s="8"/>
      <c r="G39" s="8"/>
      <c r="H39" s="8" t="s">
        <v>460</v>
      </c>
      <c r="I39" s="8"/>
      <c r="J39" s="8"/>
      <c r="K39" s="283" t="s">
        <v>453</v>
      </c>
      <c r="L39" s="8"/>
      <c r="M39" s="8"/>
      <c r="N39" s="8" t="s">
        <v>516</v>
      </c>
      <c r="O39" s="8"/>
      <c r="P39" s="8"/>
      <c r="Q39" s="8" t="s">
        <v>454</v>
      </c>
      <c r="R39" s="8"/>
      <c r="S39" s="8"/>
      <c r="T39" s="8" t="s">
        <v>455</v>
      </c>
      <c r="U39" s="8"/>
      <c r="V39" s="8"/>
      <c r="W39" s="8" t="s">
        <v>456</v>
      </c>
      <c r="X39" s="8"/>
      <c r="Y39" s="8"/>
      <c r="Z39" s="8" t="s">
        <v>457</v>
      </c>
      <c r="AA39" s="8"/>
      <c r="AB39" s="8"/>
      <c r="AC39" s="8" t="s">
        <v>517</v>
      </c>
      <c r="AD39" s="8"/>
      <c r="AE39" s="8"/>
      <c r="AF39" s="8" t="s">
        <v>518</v>
      </c>
      <c r="AG39" s="8"/>
      <c r="AH39" s="8"/>
      <c r="AI39" s="8" t="s">
        <v>459</v>
      </c>
      <c r="AJ39" s="8"/>
      <c r="AK39" s="8"/>
      <c r="AL39" s="8" t="s">
        <v>458</v>
      </c>
      <c r="AM39" s="8"/>
      <c r="AN39" s="8"/>
    </row>
    <row r="40" spans="1:40" s="42" customFormat="1" ht="15.75">
      <c r="A40" s="67">
        <v>28</v>
      </c>
      <c r="B40" s="2" t="s">
        <v>650</v>
      </c>
      <c r="C40" s="5">
        <v>24</v>
      </c>
      <c r="D40" s="5">
        <v>24</v>
      </c>
      <c r="E40" s="67"/>
      <c r="F40" s="67"/>
      <c r="G40" s="67"/>
      <c r="H40" s="67"/>
      <c r="I40" s="67"/>
      <c r="J40" s="67"/>
      <c r="K40" s="278" t="s">
        <v>61</v>
      </c>
      <c r="L40" s="201">
        <v>24</v>
      </c>
      <c r="M40" s="202">
        <v>24</v>
      </c>
      <c r="N40" s="67"/>
      <c r="O40" s="67"/>
      <c r="P40" s="67"/>
      <c r="Q40" s="67"/>
      <c r="R40" s="67"/>
      <c r="S40" s="67"/>
      <c r="T40" s="277" t="s">
        <v>60</v>
      </c>
      <c r="U40" s="201">
        <v>24</v>
      </c>
      <c r="V40" s="67"/>
      <c r="W40" s="67"/>
      <c r="X40" s="67"/>
      <c r="Y40" s="67"/>
      <c r="Z40" s="67"/>
      <c r="AA40" s="67"/>
      <c r="AB40" s="67"/>
      <c r="AC40" s="277" t="s">
        <v>71</v>
      </c>
      <c r="AD40" s="201">
        <v>24</v>
      </c>
      <c r="AE40" s="202">
        <v>24</v>
      </c>
      <c r="AF40" s="67"/>
      <c r="AG40" s="67"/>
      <c r="AH40" s="67"/>
      <c r="AI40" s="67"/>
      <c r="AJ40" s="67"/>
      <c r="AK40" s="67"/>
      <c r="AL40" s="277" t="s">
        <v>875</v>
      </c>
      <c r="AM40" s="201">
        <v>24</v>
      </c>
      <c r="AN40" s="67"/>
    </row>
    <row r="41" spans="1:40" s="42" customFormat="1" ht="15.75">
      <c r="A41" s="67">
        <v>29</v>
      </c>
      <c r="B41" s="2" t="s">
        <v>654</v>
      </c>
      <c r="C41" s="5">
        <v>36</v>
      </c>
      <c r="D41" s="5">
        <v>36</v>
      </c>
      <c r="E41" s="277" t="s">
        <v>838</v>
      </c>
      <c r="F41" s="201">
        <v>36</v>
      </c>
      <c r="G41" s="202">
        <v>36</v>
      </c>
      <c r="H41" s="67"/>
      <c r="I41" s="67"/>
      <c r="J41" s="67"/>
      <c r="K41" s="285"/>
      <c r="L41" s="67"/>
      <c r="M41" s="67"/>
      <c r="N41" s="277" t="s">
        <v>877</v>
      </c>
      <c r="O41" s="201">
        <v>36</v>
      </c>
      <c r="P41" s="67"/>
      <c r="Q41" s="67"/>
      <c r="R41" s="67"/>
      <c r="S41" s="67"/>
      <c r="T41" s="67"/>
      <c r="U41" s="67"/>
      <c r="V41" s="67"/>
      <c r="W41" s="277" t="s">
        <v>807</v>
      </c>
      <c r="X41" s="201">
        <v>36</v>
      </c>
      <c r="Y41" s="202">
        <v>36</v>
      </c>
      <c r="Z41" s="67"/>
      <c r="AA41" s="67"/>
      <c r="AB41" s="67"/>
      <c r="AC41" s="67"/>
      <c r="AD41" s="67"/>
      <c r="AE41" s="67"/>
      <c r="AF41" s="67" t="s">
        <v>81</v>
      </c>
      <c r="AG41" s="201">
        <v>36</v>
      </c>
      <c r="AH41" s="67"/>
      <c r="AI41" s="67"/>
      <c r="AJ41" s="67"/>
      <c r="AK41" s="67"/>
      <c r="AL41" s="67"/>
      <c r="AM41" s="67"/>
      <c r="AN41" s="67"/>
    </row>
    <row r="42" spans="1:40" s="42" customFormat="1" ht="15.75">
      <c r="A42" s="67">
        <v>30</v>
      </c>
      <c r="B42" s="2" t="s">
        <v>653</v>
      </c>
      <c r="C42" s="5">
        <v>36</v>
      </c>
      <c r="D42" s="5">
        <v>36</v>
      </c>
      <c r="E42" s="277" t="s">
        <v>838</v>
      </c>
      <c r="F42" s="201">
        <v>36</v>
      </c>
      <c r="G42" s="202">
        <v>36</v>
      </c>
      <c r="H42" s="67"/>
      <c r="I42" s="67"/>
      <c r="J42" s="67"/>
      <c r="K42" s="285"/>
      <c r="L42" s="67"/>
      <c r="M42" s="67"/>
      <c r="N42" s="277" t="s">
        <v>877</v>
      </c>
      <c r="O42" s="201">
        <v>36</v>
      </c>
      <c r="P42" s="67"/>
      <c r="Q42" s="67"/>
      <c r="R42" s="67"/>
      <c r="S42" s="67"/>
      <c r="T42" s="67"/>
      <c r="U42" s="67"/>
      <c r="V42" s="67"/>
      <c r="W42" s="277" t="s">
        <v>807</v>
      </c>
      <c r="X42" s="201">
        <v>36</v>
      </c>
      <c r="Y42" s="202">
        <v>36</v>
      </c>
      <c r="Z42" s="67"/>
      <c r="AA42" s="67"/>
      <c r="AB42" s="67"/>
      <c r="AC42" s="67"/>
      <c r="AD42" s="67"/>
      <c r="AE42" s="67"/>
      <c r="AF42" s="277" t="s">
        <v>81</v>
      </c>
      <c r="AG42" s="201">
        <v>36</v>
      </c>
      <c r="AH42" s="67"/>
      <c r="AI42" s="67"/>
      <c r="AJ42" s="67"/>
      <c r="AK42" s="67"/>
      <c r="AL42" s="67"/>
      <c r="AM42" s="67"/>
      <c r="AN42" s="67"/>
    </row>
    <row r="43" spans="1:40" s="42" customFormat="1" ht="15.75">
      <c r="A43" s="67">
        <v>31</v>
      </c>
      <c r="B43" s="2" t="s">
        <v>656</v>
      </c>
      <c r="C43" s="5">
        <v>24</v>
      </c>
      <c r="D43" s="5">
        <v>24</v>
      </c>
      <c r="E43" s="277" t="s">
        <v>838</v>
      </c>
      <c r="F43" s="201">
        <v>24</v>
      </c>
      <c r="G43" s="202">
        <v>24</v>
      </c>
      <c r="H43" s="67"/>
      <c r="I43" s="67"/>
      <c r="J43" s="67"/>
      <c r="K43" s="285"/>
      <c r="L43" s="67"/>
      <c r="M43" s="67"/>
      <c r="N43" s="277" t="s">
        <v>877</v>
      </c>
      <c r="O43" s="201">
        <v>24</v>
      </c>
      <c r="P43" s="67"/>
      <c r="Q43" s="67"/>
      <c r="R43" s="67"/>
      <c r="S43" s="67"/>
      <c r="T43" s="67"/>
      <c r="U43" s="67"/>
      <c r="V43" s="67"/>
      <c r="W43" s="277" t="s">
        <v>807</v>
      </c>
      <c r="X43" s="201">
        <v>24</v>
      </c>
      <c r="Y43" s="202">
        <v>24</v>
      </c>
      <c r="Z43" s="67"/>
      <c r="AA43" s="67"/>
      <c r="AB43" s="67"/>
      <c r="AC43" s="67"/>
      <c r="AD43" s="67"/>
      <c r="AE43" s="67"/>
      <c r="AF43" s="67" t="s">
        <v>81</v>
      </c>
      <c r="AG43" s="201">
        <v>24</v>
      </c>
      <c r="AH43" s="67"/>
      <c r="AI43" s="67"/>
      <c r="AJ43" s="67"/>
      <c r="AK43" s="67"/>
      <c r="AL43" s="67"/>
      <c r="AM43" s="67"/>
      <c r="AN43" s="67"/>
    </row>
    <row r="44" spans="1:40" s="42" customFormat="1" ht="15.75">
      <c r="A44" s="67">
        <v>32</v>
      </c>
      <c r="B44" s="2" t="s">
        <v>655</v>
      </c>
      <c r="C44" s="5">
        <v>36</v>
      </c>
      <c r="D44" s="5">
        <v>36</v>
      </c>
      <c r="E44" s="277" t="s">
        <v>838</v>
      </c>
      <c r="F44" s="201">
        <v>36</v>
      </c>
      <c r="G44" s="202">
        <v>36</v>
      </c>
      <c r="H44" s="67"/>
      <c r="I44" s="67"/>
      <c r="J44" s="67"/>
      <c r="K44" s="285"/>
      <c r="L44" s="67"/>
      <c r="M44" s="67"/>
      <c r="N44" s="277" t="s">
        <v>877</v>
      </c>
      <c r="O44" s="201">
        <v>36</v>
      </c>
      <c r="P44" s="67"/>
      <c r="Q44" s="67"/>
      <c r="R44" s="67"/>
      <c r="S44" s="67"/>
      <c r="T44" s="67"/>
      <c r="U44" s="67"/>
      <c r="V44" s="67"/>
      <c r="W44" s="277" t="s">
        <v>807</v>
      </c>
      <c r="X44" s="201">
        <v>36</v>
      </c>
      <c r="Y44" s="202">
        <v>36</v>
      </c>
      <c r="Z44" s="67"/>
      <c r="AA44" s="67"/>
      <c r="AB44" s="67"/>
      <c r="AC44" s="67"/>
      <c r="AD44" s="67"/>
      <c r="AE44" s="67"/>
      <c r="AF44" s="67" t="s">
        <v>81</v>
      </c>
      <c r="AG44" s="201">
        <v>36</v>
      </c>
      <c r="AH44" s="67"/>
      <c r="AI44" s="67"/>
      <c r="AJ44" s="67"/>
      <c r="AK44" s="67"/>
      <c r="AL44" s="67"/>
      <c r="AM44" s="67"/>
      <c r="AN44" s="67"/>
    </row>
    <row r="45" spans="1:40" s="42" customFormat="1" ht="15.75" customHeight="1">
      <c r="A45" s="67">
        <v>33</v>
      </c>
      <c r="B45" s="2" t="s">
        <v>652</v>
      </c>
      <c r="C45" s="5">
        <v>48</v>
      </c>
      <c r="D45" s="5">
        <v>48</v>
      </c>
      <c r="E45" s="277" t="s">
        <v>838</v>
      </c>
      <c r="F45" s="201">
        <v>48</v>
      </c>
      <c r="G45" s="202">
        <v>48</v>
      </c>
      <c r="H45" s="67"/>
      <c r="I45" s="67"/>
      <c r="J45" s="67"/>
      <c r="K45" s="285"/>
      <c r="L45" s="67"/>
      <c r="M45" s="67"/>
      <c r="N45" s="277" t="s">
        <v>877</v>
      </c>
      <c r="O45" s="201">
        <v>48</v>
      </c>
      <c r="P45" s="67"/>
      <c r="Q45" s="67"/>
      <c r="R45" s="67"/>
      <c r="S45" s="67"/>
      <c r="T45" s="67"/>
      <c r="U45" s="67"/>
      <c r="V45" s="67"/>
      <c r="W45" s="277" t="s">
        <v>807</v>
      </c>
      <c r="X45" s="201">
        <v>48</v>
      </c>
      <c r="Y45" s="202">
        <v>48</v>
      </c>
      <c r="Z45" s="67"/>
      <c r="AA45" s="67"/>
      <c r="AB45" s="67"/>
      <c r="AC45" s="67"/>
      <c r="AD45" s="67"/>
      <c r="AE45" s="67"/>
      <c r="AF45" s="67" t="s">
        <v>81</v>
      </c>
      <c r="AG45" s="201">
        <v>48</v>
      </c>
      <c r="AH45" s="67"/>
      <c r="AI45" s="67"/>
      <c r="AJ45" s="67"/>
      <c r="AK45" s="67"/>
      <c r="AL45" s="67"/>
      <c r="AM45" s="67"/>
      <c r="AN45" s="67"/>
    </row>
    <row r="46" spans="1:40" s="42" customFormat="1" ht="44.25" customHeight="1">
      <c r="A46" s="67">
        <v>34</v>
      </c>
      <c r="B46" s="2" t="s">
        <v>711</v>
      </c>
      <c r="C46" s="5" t="s">
        <v>706</v>
      </c>
      <c r="D46" s="1" t="s">
        <v>707</v>
      </c>
      <c r="E46" s="277" t="s">
        <v>838</v>
      </c>
      <c r="F46" s="201">
        <v>10</v>
      </c>
      <c r="G46" s="202">
        <v>10</v>
      </c>
      <c r="H46" s="67"/>
      <c r="I46" s="67"/>
      <c r="J46" s="67"/>
      <c r="K46" s="285"/>
      <c r="L46" s="67"/>
      <c r="M46" s="67"/>
      <c r="N46" s="277" t="s">
        <v>877</v>
      </c>
      <c r="O46" s="201">
        <v>10</v>
      </c>
      <c r="P46" s="67"/>
      <c r="Q46" s="67"/>
      <c r="R46" s="67"/>
      <c r="S46" s="67"/>
      <c r="T46" s="67"/>
      <c r="U46" s="67"/>
      <c r="V46" s="67"/>
      <c r="W46" s="277" t="s">
        <v>807</v>
      </c>
      <c r="X46" s="201">
        <v>10</v>
      </c>
      <c r="Y46" s="202">
        <v>10</v>
      </c>
      <c r="Z46" s="67"/>
      <c r="AA46" s="67"/>
      <c r="AB46" s="67"/>
      <c r="AC46" s="67"/>
      <c r="AD46" s="67"/>
      <c r="AE46" s="67"/>
      <c r="AF46" s="277" t="s">
        <v>81</v>
      </c>
      <c r="AG46" s="201">
        <v>10</v>
      </c>
      <c r="AH46" s="67"/>
      <c r="AI46" s="67"/>
      <c r="AJ46" s="67"/>
      <c r="AK46" s="67"/>
      <c r="AL46" s="67"/>
      <c r="AM46" s="67"/>
      <c r="AN46" s="67"/>
    </row>
    <row r="47" spans="1:40" s="42" customFormat="1" ht="33.75" customHeight="1">
      <c r="A47" s="67"/>
      <c r="B47" s="296" t="s">
        <v>703</v>
      </c>
      <c r="C47" s="5" t="s">
        <v>461</v>
      </c>
      <c r="D47" s="1"/>
      <c r="E47" s="277" t="s">
        <v>878</v>
      </c>
      <c r="F47" s="67"/>
      <c r="G47" s="202">
        <v>1</v>
      </c>
      <c r="H47" s="67"/>
      <c r="I47" s="67"/>
      <c r="J47" s="67"/>
      <c r="K47" s="28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277" t="s">
        <v>808</v>
      </c>
      <c r="X47" s="67"/>
      <c r="Y47" s="202">
        <v>1</v>
      </c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s="42" customFormat="1" ht="50.25" customHeight="1">
      <c r="A48" s="67">
        <v>35</v>
      </c>
      <c r="B48" s="187" t="s">
        <v>339</v>
      </c>
      <c r="C48" s="5" t="s">
        <v>461</v>
      </c>
      <c r="D48" s="7" t="s">
        <v>463</v>
      </c>
      <c r="E48" s="278" t="s">
        <v>879</v>
      </c>
      <c r="F48" s="68"/>
      <c r="G48" s="202">
        <v>1</v>
      </c>
      <c r="H48" s="67"/>
      <c r="I48" s="67"/>
      <c r="J48" s="67"/>
      <c r="K48" s="285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277" t="s">
        <v>808</v>
      </c>
      <c r="X48" s="67"/>
      <c r="Y48" s="202">
        <v>1</v>
      </c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s="42" customFormat="1" ht="29.25" customHeight="1">
      <c r="A49" s="67">
        <v>36</v>
      </c>
      <c r="B49" s="2" t="s">
        <v>657</v>
      </c>
      <c r="C49" s="5">
        <v>22</v>
      </c>
      <c r="D49" s="7" t="s">
        <v>626</v>
      </c>
      <c r="E49" s="277" t="s">
        <v>838</v>
      </c>
      <c r="F49" s="201">
        <v>22</v>
      </c>
      <c r="G49" s="202">
        <v>22</v>
      </c>
      <c r="H49" s="67"/>
      <c r="I49" s="67"/>
      <c r="J49" s="67"/>
      <c r="K49" s="285"/>
      <c r="L49" s="67"/>
      <c r="M49" s="67"/>
      <c r="N49" s="277" t="s">
        <v>877</v>
      </c>
      <c r="O49" s="201">
        <v>22</v>
      </c>
      <c r="P49" s="67"/>
      <c r="Q49" s="67"/>
      <c r="R49" s="67"/>
      <c r="S49" s="67"/>
      <c r="T49" s="67"/>
      <c r="U49" s="67"/>
      <c r="V49" s="67"/>
      <c r="W49" s="277" t="s">
        <v>807</v>
      </c>
      <c r="X49" s="201">
        <v>22</v>
      </c>
      <c r="Y49" s="202">
        <v>22</v>
      </c>
      <c r="Z49" s="67"/>
      <c r="AA49" s="67"/>
      <c r="AB49" s="67"/>
      <c r="AC49" s="67"/>
      <c r="AD49" s="67"/>
      <c r="AE49" s="67"/>
      <c r="AF49" s="277" t="s">
        <v>81</v>
      </c>
      <c r="AG49" s="201">
        <v>22</v>
      </c>
      <c r="AH49" s="67"/>
      <c r="AI49" s="67"/>
      <c r="AJ49" s="67"/>
      <c r="AK49" s="67"/>
      <c r="AL49" s="67"/>
      <c r="AM49" s="67"/>
      <c r="AN49" s="67"/>
    </row>
    <row r="50" spans="1:40" s="42" customFormat="1" ht="33" customHeight="1">
      <c r="A50" s="67">
        <v>37</v>
      </c>
      <c r="B50" s="187" t="s">
        <v>666</v>
      </c>
      <c r="C50" s="5" t="s">
        <v>471</v>
      </c>
      <c r="D50" s="5" t="s">
        <v>463</v>
      </c>
      <c r="E50" s="277" t="s">
        <v>879</v>
      </c>
      <c r="F50" s="67"/>
      <c r="G50" s="202">
        <v>2</v>
      </c>
      <c r="H50" s="67"/>
      <c r="I50" s="67"/>
      <c r="J50" s="67"/>
      <c r="K50" s="285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277" t="s">
        <v>880</v>
      </c>
      <c r="X50" s="67"/>
      <c r="Y50" s="202">
        <v>2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s="42" customFormat="1" ht="47.25" customHeight="1">
      <c r="A51" s="19">
        <v>38</v>
      </c>
      <c r="B51" s="187" t="s">
        <v>658</v>
      </c>
      <c r="C51" s="3" t="s">
        <v>461</v>
      </c>
      <c r="D51" s="7" t="s">
        <v>463</v>
      </c>
      <c r="E51" s="277" t="s">
        <v>879</v>
      </c>
      <c r="F51" s="67"/>
      <c r="G51" s="202">
        <v>1</v>
      </c>
      <c r="H51" s="67"/>
      <c r="I51" s="67"/>
      <c r="J51" s="67"/>
      <c r="K51" s="285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277" t="s">
        <v>880</v>
      </c>
      <c r="X51" s="67"/>
      <c r="Y51" s="202">
        <v>1</v>
      </c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</row>
    <row r="52" spans="1:40" s="42" customFormat="1" ht="30.75" customHeight="1">
      <c r="A52" s="67">
        <v>39</v>
      </c>
      <c r="B52" s="2" t="s">
        <v>659</v>
      </c>
      <c r="C52" s="5">
        <v>24</v>
      </c>
      <c r="D52" s="1" t="s">
        <v>660</v>
      </c>
      <c r="E52" s="277" t="s">
        <v>838</v>
      </c>
      <c r="F52" s="201">
        <v>24</v>
      </c>
      <c r="G52" s="202">
        <v>24</v>
      </c>
      <c r="H52" s="67"/>
      <c r="I52" s="67"/>
      <c r="J52" s="67"/>
      <c r="K52" s="285"/>
      <c r="L52" s="67"/>
      <c r="M52" s="67"/>
      <c r="N52" s="277" t="s">
        <v>877</v>
      </c>
      <c r="O52" s="201">
        <v>24</v>
      </c>
      <c r="P52" s="67"/>
      <c r="Q52" s="67"/>
      <c r="R52" s="67"/>
      <c r="S52" s="67"/>
      <c r="T52" s="67"/>
      <c r="U52" s="67"/>
      <c r="V52" s="67"/>
      <c r="W52" s="277" t="s">
        <v>807</v>
      </c>
      <c r="X52" s="201">
        <v>24</v>
      </c>
      <c r="Y52" s="202">
        <v>24</v>
      </c>
      <c r="Z52" s="67"/>
      <c r="AA52" s="67"/>
      <c r="AB52" s="67"/>
      <c r="AC52" s="67"/>
      <c r="AD52" s="67"/>
      <c r="AE52" s="67"/>
      <c r="AF52" s="277" t="s">
        <v>81</v>
      </c>
      <c r="AG52" s="201">
        <v>24</v>
      </c>
      <c r="AH52" s="67"/>
      <c r="AI52" s="67"/>
      <c r="AJ52" s="67"/>
      <c r="AK52" s="67"/>
      <c r="AL52" s="67"/>
      <c r="AM52" s="67"/>
      <c r="AN52" s="67"/>
    </row>
    <row r="53" spans="1:40" s="42" customFormat="1" ht="31.5" customHeight="1">
      <c r="A53" s="67">
        <v>40</v>
      </c>
      <c r="B53" s="2" t="s">
        <v>662</v>
      </c>
      <c r="C53" s="5">
        <v>31</v>
      </c>
      <c r="D53" s="1" t="s">
        <v>661</v>
      </c>
      <c r="E53" s="277" t="s">
        <v>881</v>
      </c>
      <c r="F53" s="201">
        <v>31</v>
      </c>
      <c r="G53" s="202">
        <v>31</v>
      </c>
      <c r="H53" s="67"/>
      <c r="I53" s="67"/>
      <c r="J53" s="67"/>
      <c r="K53" s="285"/>
      <c r="L53" s="67"/>
      <c r="M53" s="67"/>
      <c r="N53" s="277" t="s">
        <v>877</v>
      </c>
      <c r="O53" s="201">
        <v>31</v>
      </c>
      <c r="P53" s="67"/>
      <c r="Q53" s="67"/>
      <c r="R53" s="67"/>
      <c r="S53" s="67"/>
      <c r="T53" s="67"/>
      <c r="U53" s="67"/>
      <c r="V53" s="67"/>
      <c r="W53" s="277" t="s">
        <v>807</v>
      </c>
      <c r="X53" s="201">
        <v>31</v>
      </c>
      <c r="Y53" s="202">
        <v>31</v>
      </c>
      <c r="Z53" s="67"/>
      <c r="AA53" s="67"/>
      <c r="AB53" s="67"/>
      <c r="AC53" s="67"/>
      <c r="AD53" s="67"/>
      <c r="AE53" s="67"/>
      <c r="AF53" s="277" t="s">
        <v>81</v>
      </c>
      <c r="AG53" s="201">
        <v>31</v>
      </c>
      <c r="AH53" s="67"/>
      <c r="AI53" s="67"/>
      <c r="AJ53" s="67"/>
      <c r="AK53" s="67"/>
      <c r="AL53" s="67"/>
      <c r="AM53" s="67"/>
      <c r="AN53" s="67"/>
    </row>
    <row r="54" spans="1:40" s="42" customFormat="1" ht="45" customHeight="1">
      <c r="A54" s="67">
        <v>41</v>
      </c>
      <c r="B54" s="2" t="s">
        <v>651</v>
      </c>
      <c r="C54" s="5">
        <v>24</v>
      </c>
      <c r="D54" s="7" t="s">
        <v>708</v>
      </c>
      <c r="E54" s="67"/>
      <c r="F54" s="67"/>
      <c r="G54" s="67"/>
      <c r="H54" s="67"/>
      <c r="I54" s="67"/>
      <c r="J54" s="67"/>
      <c r="K54" s="278" t="s">
        <v>61</v>
      </c>
      <c r="L54" s="201">
        <v>23</v>
      </c>
      <c r="M54" s="202">
        <v>24</v>
      </c>
      <c r="N54" s="67"/>
      <c r="O54" s="67"/>
      <c r="P54" s="67"/>
      <c r="Q54" s="67"/>
      <c r="R54" s="67"/>
      <c r="S54" s="67"/>
      <c r="T54" s="277" t="s">
        <v>60</v>
      </c>
      <c r="U54" s="201">
        <v>23</v>
      </c>
      <c r="V54" s="67"/>
      <c r="W54" s="67"/>
      <c r="X54" s="67"/>
      <c r="Y54" s="67"/>
      <c r="Z54" s="67"/>
      <c r="AA54" s="67"/>
      <c r="AB54" s="67"/>
      <c r="AC54" s="277" t="s">
        <v>71</v>
      </c>
      <c r="AD54" s="201">
        <v>23</v>
      </c>
      <c r="AE54" s="202">
        <v>24</v>
      </c>
      <c r="AF54" s="67"/>
      <c r="AG54" s="67"/>
      <c r="AH54" s="67"/>
      <c r="AI54" s="67"/>
      <c r="AJ54" s="67"/>
      <c r="AK54" s="67"/>
      <c r="AL54" s="277" t="s">
        <v>876</v>
      </c>
      <c r="AM54" s="201">
        <v>23</v>
      </c>
      <c r="AN54" s="67"/>
    </row>
    <row r="55" spans="1:40" s="21" customFormat="1" ht="15.75" customHeight="1">
      <c r="A55" s="360" t="s">
        <v>712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2"/>
      <c r="AM55" s="184"/>
      <c r="AN55" s="184"/>
    </row>
    <row r="56" spans="1:40" s="42" customFormat="1" ht="15.75">
      <c r="A56" s="67">
        <v>42</v>
      </c>
      <c r="B56" s="2" t="s">
        <v>720</v>
      </c>
      <c r="C56" s="5">
        <v>36</v>
      </c>
      <c r="D56" s="5">
        <v>36</v>
      </c>
      <c r="E56" s="67"/>
      <c r="F56" s="67"/>
      <c r="G56" s="67"/>
      <c r="H56" s="67"/>
      <c r="I56" s="67"/>
      <c r="J56" s="67"/>
      <c r="K56" s="278" t="s">
        <v>629</v>
      </c>
      <c r="L56" s="67"/>
      <c r="M56" s="202">
        <v>36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277" t="s">
        <v>71</v>
      </c>
      <c r="AD56" s="201">
        <v>36</v>
      </c>
      <c r="AE56" s="202">
        <v>36</v>
      </c>
      <c r="AF56" s="67"/>
      <c r="AG56" s="67"/>
      <c r="AH56" s="67"/>
      <c r="AI56" s="67"/>
      <c r="AJ56" s="67"/>
      <c r="AK56" s="67"/>
      <c r="AL56" s="67"/>
      <c r="AM56" s="67"/>
      <c r="AN56" s="67"/>
    </row>
    <row r="57" spans="1:40" s="42" customFormat="1" ht="15.75" customHeight="1">
      <c r="A57" s="67">
        <v>43</v>
      </c>
      <c r="B57" s="2" t="s">
        <v>717</v>
      </c>
      <c r="C57" s="5">
        <v>48</v>
      </c>
      <c r="D57" s="5">
        <v>48</v>
      </c>
      <c r="E57" s="67"/>
      <c r="F57" s="67"/>
      <c r="G57" s="67"/>
      <c r="H57" s="67"/>
      <c r="I57" s="67"/>
      <c r="J57" s="67"/>
      <c r="K57" s="285"/>
      <c r="L57" s="67"/>
      <c r="M57" s="67"/>
      <c r="N57" s="67"/>
      <c r="O57" s="67"/>
      <c r="P57" s="67"/>
      <c r="Q57" s="67"/>
      <c r="R57" s="67"/>
      <c r="S57" s="67"/>
      <c r="T57" s="277" t="s">
        <v>352</v>
      </c>
      <c r="U57" s="201">
        <v>48</v>
      </c>
      <c r="V57" s="202">
        <v>48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277" t="s">
        <v>882</v>
      </c>
      <c r="AM57" s="67"/>
      <c r="AN57" s="202">
        <v>48</v>
      </c>
    </row>
    <row r="58" spans="1:40" s="42" customFormat="1" ht="33" customHeight="1">
      <c r="A58" s="68">
        <v>44</v>
      </c>
      <c r="B58" s="187" t="s">
        <v>718</v>
      </c>
      <c r="C58" s="3" t="s">
        <v>468</v>
      </c>
      <c r="D58" s="7" t="s">
        <v>463</v>
      </c>
      <c r="E58" s="67"/>
      <c r="F58" s="67"/>
      <c r="G58" s="67"/>
      <c r="H58" s="67"/>
      <c r="I58" s="67"/>
      <c r="J58" s="67"/>
      <c r="K58" s="285"/>
      <c r="L58" s="67"/>
      <c r="M58" s="67"/>
      <c r="N58" s="67"/>
      <c r="O58" s="67"/>
      <c r="P58" s="67"/>
      <c r="Q58" s="67"/>
      <c r="R58" s="67"/>
      <c r="S58" s="67"/>
      <c r="T58" s="277" t="s">
        <v>883</v>
      </c>
      <c r="U58" s="67"/>
      <c r="V58" s="202">
        <v>1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277" t="s">
        <v>882</v>
      </c>
      <c r="AM58" s="67"/>
      <c r="AN58" s="202">
        <v>1</v>
      </c>
    </row>
    <row r="59" spans="1:40" s="42" customFormat="1" ht="15.75">
      <c r="A59" s="68">
        <v>45</v>
      </c>
      <c r="B59" s="2" t="s">
        <v>719</v>
      </c>
      <c r="C59" s="5">
        <v>24</v>
      </c>
      <c r="D59" s="5">
        <v>24</v>
      </c>
      <c r="E59" s="67"/>
      <c r="F59" s="67"/>
      <c r="G59" s="67"/>
      <c r="H59" s="67"/>
      <c r="I59" s="67"/>
      <c r="J59" s="67"/>
      <c r="K59" s="285"/>
      <c r="L59" s="67"/>
      <c r="M59" s="67"/>
      <c r="N59" s="67"/>
      <c r="O59" s="67"/>
      <c r="P59" s="67"/>
      <c r="Q59" s="67"/>
      <c r="R59" s="67"/>
      <c r="S59" s="67"/>
      <c r="T59" s="277" t="s">
        <v>352</v>
      </c>
      <c r="U59" s="201">
        <v>24</v>
      </c>
      <c r="V59" s="202">
        <v>24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277" t="s">
        <v>882</v>
      </c>
      <c r="AM59" s="67"/>
      <c r="AN59" s="202">
        <v>24</v>
      </c>
    </row>
    <row r="60" spans="1:40" s="42" customFormat="1" ht="15.75">
      <c r="A60" s="68">
        <v>46</v>
      </c>
      <c r="B60" s="301" t="s">
        <v>715</v>
      </c>
      <c r="C60" s="5">
        <v>80</v>
      </c>
      <c r="D60" s="5">
        <v>80</v>
      </c>
      <c r="E60" s="67"/>
      <c r="F60" s="67"/>
      <c r="G60" s="67"/>
      <c r="H60" s="67"/>
      <c r="I60" s="67"/>
      <c r="J60" s="67"/>
      <c r="K60" s="285"/>
      <c r="L60" s="67"/>
      <c r="M60" s="67"/>
      <c r="N60" s="67"/>
      <c r="O60" s="67"/>
      <c r="P60" s="67"/>
      <c r="Q60" s="67"/>
      <c r="R60" s="67"/>
      <c r="S60" s="67"/>
      <c r="T60" s="277" t="s">
        <v>75</v>
      </c>
      <c r="U60" s="201">
        <v>80</v>
      </c>
      <c r="V60" s="202">
        <v>80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277" t="s">
        <v>152</v>
      </c>
      <c r="AM60" s="67"/>
      <c r="AN60" s="202">
        <v>80</v>
      </c>
    </row>
    <row r="61" spans="1:40" s="42" customFormat="1" ht="16.5" customHeight="1">
      <c r="A61" s="68">
        <v>47</v>
      </c>
      <c r="B61" s="2" t="s">
        <v>716</v>
      </c>
      <c r="C61" s="5">
        <v>80</v>
      </c>
      <c r="D61" s="5">
        <v>80</v>
      </c>
      <c r="E61" s="67"/>
      <c r="F61" s="67"/>
      <c r="G61" s="67"/>
      <c r="H61" s="67"/>
      <c r="I61" s="67"/>
      <c r="J61" s="67"/>
      <c r="K61" s="285"/>
      <c r="L61" s="67"/>
      <c r="M61" s="67"/>
      <c r="N61" s="67"/>
      <c r="O61" s="67"/>
      <c r="P61" s="67"/>
      <c r="Q61" s="67"/>
      <c r="R61" s="67"/>
      <c r="S61" s="67"/>
      <c r="T61" s="277" t="s">
        <v>75</v>
      </c>
      <c r="U61" s="201">
        <v>80</v>
      </c>
      <c r="V61" s="202">
        <v>80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277" t="s">
        <v>152</v>
      </c>
      <c r="AM61" s="67"/>
      <c r="AN61" s="202">
        <v>80</v>
      </c>
    </row>
    <row r="62" spans="1:40" s="42" customFormat="1" ht="12.75">
      <c r="A62" s="68"/>
      <c r="B62" s="8" t="s">
        <v>451</v>
      </c>
      <c r="C62" s="20" t="s">
        <v>226</v>
      </c>
      <c r="D62" s="20" t="s">
        <v>227</v>
      </c>
      <c r="E62" s="8" t="s">
        <v>515</v>
      </c>
      <c r="F62" s="8"/>
      <c r="G62" s="8"/>
      <c r="H62" s="8" t="s">
        <v>460</v>
      </c>
      <c r="I62" s="8"/>
      <c r="J62" s="8"/>
      <c r="K62" s="283" t="s">
        <v>453</v>
      </c>
      <c r="L62" s="8"/>
      <c r="M62" s="8"/>
      <c r="N62" s="8" t="s">
        <v>516</v>
      </c>
      <c r="O62" s="8"/>
      <c r="P62" s="8"/>
      <c r="Q62" s="8" t="s">
        <v>454</v>
      </c>
      <c r="R62" s="8"/>
      <c r="S62" s="8"/>
      <c r="T62" s="8" t="s">
        <v>455</v>
      </c>
      <c r="U62" s="8"/>
      <c r="V62" s="8"/>
      <c r="W62" s="8" t="s">
        <v>456</v>
      </c>
      <c r="X62" s="8"/>
      <c r="Y62" s="8"/>
      <c r="Z62" s="8" t="s">
        <v>457</v>
      </c>
      <c r="AA62" s="8"/>
      <c r="AB62" s="8"/>
      <c r="AC62" s="8" t="s">
        <v>517</v>
      </c>
      <c r="AD62" s="8"/>
      <c r="AE62" s="8"/>
      <c r="AF62" s="8" t="s">
        <v>518</v>
      </c>
      <c r="AG62" s="8"/>
      <c r="AH62" s="8"/>
      <c r="AI62" s="8" t="s">
        <v>459</v>
      </c>
      <c r="AJ62" s="8"/>
      <c r="AK62" s="8"/>
      <c r="AL62" s="8" t="s">
        <v>458</v>
      </c>
      <c r="AM62" s="8"/>
      <c r="AN62" s="8"/>
    </row>
    <row r="63" spans="1:40" s="42" customFormat="1" ht="15.75">
      <c r="A63" s="68">
        <v>48</v>
      </c>
      <c r="B63" s="2" t="s">
        <v>714</v>
      </c>
      <c r="C63" s="5">
        <v>80</v>
      </c>
      <c r="D63" s="5">
        <v>80</v>
      </c>
      <c r="E63" s="67"/>
      <c r="F63" s="67"/>
      <c r="G63" s="67"/>
      <c r="H63" s="277" t="s">
        <v>444</v>
      </c>
      <c r="I63" s="201">
        <v>80</v>
      </c>
      <c r="J63" s="202">
        <v>80</v>
      </c>
      <c r="K63" s="285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277" t="s">
        <v>68</v>
      </c>
      <c r="AA63" s="67"/>
      <c r="AB63" s="202">
        <v>80</v>
      </c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</row>
    <row r="64" spans="1:40" s="42" customFormat="1" ht="15.75">
      <c r="A64" s="68">
        <v>49</v>
      </c>
      <c r="B64" s="2" t="s">
        <v>713</v>
      </c>
      <c r="C64" s="5">
        <v>100</v>
      </c>
      <c r="D64" s="5">
        <v>100</v>
      </c>
      <c r="E64" s="67"/>
      <c r="F64" s="67"/>
      <c r="G64" s="67"/>
      <c r="H64" s="277" t="s">
        <v>444</v>
      </c>
      <c r="I64" s="201">
        <v>100</v>
      </c>
      <c r="J64" s="202">
        <v>100</v>
      </c>
      <c r="K64" s="285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277" t="s">
        <v>68</v>
      </c>
      <c r="AA64" s="67"/>
      <c r="AB64" s="202">
        <v>100</v>
      </c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</row>
    <row r="65" spans="1:40" s="21" customFormat="1" ht="12.75">
      <c r="A65" s="331" t="s">
        <v>721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184"/>
      <c r="AN65" s="184"/>
    </row>
    <row r="66" spans="1:40" s="42" customFormat="1" ht="15.75">
      <c r="A66" s="67">
        <v>50</v>
      </c>
      <c r="B66" s="301" t="s">
        <v>403</v>
      </c>
      <c r="C66" s="5">
        <v>6</v>
      </c>
      <c r="D66" s="5" t="s">
        <v>884</v>
      </c>
      <c r="E66" s="277" t="s">
        <v>838</v>
      </c>
      <c r="F66" s="201">
        <v>12</v>
      </c>
      <c r="G66" s="202">
        <v>6</v>
      </c>
      <c r="H66" s="67"/>
      <c r="I66" s="67"/>
      <c r="J66" s="67"/>
      <c r="K66" s="285"/>
      <c r="L66" s="67"/>
      <c r="M66" s="67"/>
      <c r="N66" s="277" t="s">
        <v>877</v>
      </c>
      <c r="O66" s="201">
        <v>12</v>
      </c>
      <c r="P66" s="67"/>
      <c r="Q66" s="67"/>
      <c r="R66" s="67"/>
      <c r="S66" s="67"/>
      <c r="T66" s="67"/>
      <c r="U66" s="67"/>
      <c r="V66" s="67"/>
      <c r="W66" s="277" t="s">
        <v>807</v>
      </c>
      <c r="X66" s="201">
        <v>12</v>
      </c>
      <c r="Y66" s="202">
        <v>6</v>
      </c>
      <c r="Z66" s="67"/>
      <c r="AA66" s="67"/>
      <c r="AB66" s="67"/>
      <c r="AC66" s="67"/>
      <c r="AD66" s="67"/>
      <c r="AE66" s="67"/>
      <c r="AF66" s="277" t="s">
        <v>81</v>
      </c>
      <c r="AG66" s="201">
        <v>12</v>
      </c>
      <c r="AH66" s="67"/>
      <c r="AI66" s="67"/>
      <c r="AJ66" s="67"/>
      <c r="AK66" s="67"/>
      <c r="AL66" s="67"/>
      <c r="AM66" s="67"/>
      <c r="AN66" s="67"/>
    </row>
    <row r="67" spans="1:40" s="21" customFormat="1" ht="12.75">
      <c r="A67" s="360" t="s">
        <v>712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2"/>
      <c r="AM67" s="184"/>
      <c r="AN67" s="184"/>
    </row>
    <row r="68" spans="1:40" s="42" customFormat="1" ht="15.75" customHeight="1">
      <c r="A68" s="67">
        <v>51</v>
      </c>
      <c r="B68" s="301" t="s">
        <v>733</v>
      </c>
      <c r="C68" s="5">
        <v>80</v>
      </c>
      <c r="D68" s="5">
        <v>79</v>
      </c>
      <c r="E68" s="67"/>
      <c r="F68" s="67"/>
      <c r="G68" s="67"/>
      <c r="H68" s="67"/>
      <c r="I68" s="67"/>
      <c r="J68" s="67"/>
      <c r="K68" s="285" t="s">
        <v>66</v>
      </c>
      <c r="L68" s="67"/>
      <c r="M68" s="202">
        <v>80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 t="s">
        <v>343</v>
      </c>
      <c r="AD68" s="201">
        <v>79</v>
      </c>
      <c r="AE68" s="202">
        <v>80</v>
      </c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s="42" customFormat="1" ht="31.5">
      <c r="A69" s="68">
        <v>52</v>
      </c>
      <c r="B69" s="187" t="s">
        <v>234</v>
      </c>
      <c r="C69" s="7" t="s">
        <v>335</v>
      </c>
      <c r="D69" s="7" t="s">
        <v>463</v>
      </c>
      <c r="E69" s="67"/>
      <c r="F69" s="67"/>
      <c r="G69" s="67"/>
      <c r="H69" s="67"/>
      <c r="I69" s="67"/>
      <c r="J69" s="67"/>
      <c r="K69" s="285" t="s">
        <v>67</v>
      </c>
      <c r="L69" s="67"/>
      <c r="M69" s="202">
        <v>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 t="s">
        <v>82</v>
      </c>
      <c r="AD69" s="67"/>
      <c r="AE69" s="202">
        <v>1</v>
      </c>
      <c r="AF69" s="67"/>
      <c r="AG69" s="67"/>
      <c r="AH69" s="67"/>
      <c r="AI69" s="67"/>
      <c r="AJ69" s="67"/>
      <c r="AK69" s="67"/>
      <c r="AL69" s="67"/>
      <c r="AM69" s="67"/>
      <c r="AN69" s="67"/>
    </row>
    <row r="70" spans="1:40" s="42" customFormat="1" ht="15.75" customHeight="1">
      <c r="A70" s="67">
        <v>53</v>
      </c>
      <c r="B70" s="2" t="s">
        <v>739</v>
      </c>
      <c r="C70" s="5">
        <v>80</v>
      </c>
      <c r="D70" s="5">
        <v>80</v>
      </c>
      <c r="E70" s="67"/>
      <c r="F70" s="67"/>
      <c r="G70" s="67"/>
      <c r="H70" s="277" t="s">
        <v>444</v>
      </c>
      <c r="I70" s="201">
        <v>80</v>
      </c>
      <c r="J70" s="202">
        <v>80</v>
      </c>
      <c r="K70" s="285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 t="s">
        <v>68</v>
      </c>
      <c r="AA70" s="67"/>
      <c r="AB70" s="202">
        <v>80</v>
      </c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</row>
    <row r="71" spans="1:40" s="42" customFormat="1" ht="30.75" customHeight="1">
      <c r="A71" s="68">
        <v>54</v>
      </c>
      <c r="B71" s="187" t="s">
        <v>837</v>
      </c>
      <c r="C71" s="5" t="s">
        <v>709</v>
      </c>
      <c r="D71" s="5"/>
      <c r="E71" s="67"/>
      <c r="F71" s="67"/>
      <c r="G71" s="67"/>
      <c r="H71" s="277" t="s">
        <v>885</v>
      </c>
      <c r="I71" s="67"/>
      <c r="J71" s="202">
        <v>4</v>
      </c>
      <c r="K71" s="285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 t="s">
        <v>68</v>
      </c>
      <c r="AA71" s="67"/>
      <c r="AB71" s="202">
        <v>4</v>
      </c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</row>
    <row r="72" spans="1:40" s="42" customFormat="1" ht="15.75" customHeight="1">
      <c r="A72" s="67">
        <v>55</v>
      </c>
      <c r="B72" s="2" t="s">
        <v>740</v>
      </c>
      <c r="C72" s="5">
        <v>80</v>
      </c>
      <c r="D72" s="5">
        <v>80</v>
      </c>
      <c r="E72" s="67"/>
      <c r="F72" s="67"/>
      <c r="G72" s="67"/>
      <c r="H72" s="67"/>
      <c r="I72" s="67"/>
      <c r="J72" s="67"/>
      <c r="K72" s="285" t="s">
        <v>66</v>
      </c>
      <c r="L72" s="67"/>
      <c r="M72" s="202">
        <v>80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 t="s">
        <v>343</v>
      </c>
      <c r="AD72" s="201">
        <v>80</v>
      </c>
      <c r="AE72" s="202">
        <v>80</v>
      </c>
      <c r="AF72" s="67"/>
      <c r="AG72" s="67"/>
      <c r="AH72" s="67"/>
      <c r="AI72" s="67"/>
      <c r="AJ72" s="67"/>
      <c r="AK72" s="67"/>
      <c r="AL72" s="67"/>
      <c r="AM72" s="67"/>
      <c r="AN72" s="67"/>
    </row>
    <row r="73" spans="1:40" s="42" customFormat="1" ht="47.25">
      <c r="A73" s="68">
        <v>56</v>
      </c>
      <c r="B73" s="187" t="s">
        <v>385</v>
      </c>
      <c r="C73" s="39" t="s">
        <v>461</v>
      </c>
      <c r="D73" s="39" t="s">
        <v>463</v>
      </c>
      <c r="E73" s="68"/>
      <c r="F73" s="68"/>
      <c r="G73" s="68"/>
      <c r="H73" s="68"/>
      <c r="I73" s="68"/>
      <c r="J73" s="68"/>
      <c r="K73" s="285" t="s">
        <v>67</v>
      </c>
      <c r="L73" s="68"/>
      <c r="M73" s="202">
        <v>1</v>
      </c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 t="s">
        <v>82</v>
      </c>
      <c r="AD73" s="68"/>
      <c r="AE73" s="202">
        <v>1</v>
      </c>
      <c r="AF73" s="68"/>
      <c r="AG73" s="68"/>
      <c r="AH73" s="68"/>
      <c r="AI73" s="68"/>
      <c r="AJ73" s="68"/>
      <c r="AK73" s="68"/>
      <c r="AL73" s="68"/>
      <c r="AM73" s="68"/>
      <c r="AN73" s="68"/>
    </row>
    <row r="74" spans="1:40" s="42" customFormat="1" ht="15.75" customHeight="1">
      <c r="A74" s="67">
        <v>57</v>
      </c>
      <c r="B74" s="2" t="s">
        <v>753</v>
      </c>
      <c r="C74" s="5">
        <v>99</v>
      </c>
      <c r="D74" s="5">
        <v>99</v>
      </c>
      <c r="E74" s="67"/>
      <c r="F74" s="67"/>
      <c r="G74" s="67"/>
      <c r="H74" s="67"/>
      <c r="I74" s="67"/>
      <c r="J74" s="67"/>
      <c r="K74" s="278" t="s">
        <v>66</v>
      </c>
      <c r="L74" s="67"/>
      <c r="M74" s="202">
        <v>99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277" t="s">
        <v>343</v>
      </c>
      <c r="AD74" s="201">
        <v>99</v>
      </c>
      <c r="AE74" s="202">
        <v>99</v>
      </c>
      <c r="AF74" s="67"/>
      <c r="AG74" s="67"/>
      <c r="AH74" s="67"/>
      <c r="AI74" s="67"/>
      <c r="AJ74" s="67"/>
      <c r="AK74" s="67"/>
      <c r="AL74" s="68"/>
      <c r="AM74" s="68"/>
      <c r="AN74" s="67"/>
    </row>
    <row r="75" spans="1:40" s="42" customFormat="1" ht="15.75" customHeight="1">
      <c r="A75" s="68">
        <v>58</v>
      </c>
      <c r="B75" s="187" t="s">
        <v>704</v>
      </c>
      <c r="C75" s="5" t="s">
        <v>414</v>
      </c>
      <c r="D75" s="5"/>
      <c r="E75" s="67"/>
      <c r="F75" s="67"/>
      <c r="G75" s="67"/>
      <c r="H75" s="67"/>
      <c r="I75" s="67"/>
      <c r="J75" s="67"/>
      <c r="K75" s="278" t="s">
        <v>66</v>
      </c>
      <c r="L75" s="67"/>
      <c r="M75" s="202">
        <v>1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277" t="s">
        <v>886</v>
      </c>
      <c r="AD75" s="67"/>
      <c r="AE75" s="202">
        <v>1</v>
      </c>
      <c r="AF75" s="67"/>
      <c r="AG75" s="67"/>
      <c r="AH75" s="67"/>
      <c r="AI75" s="67"/>
      <c r="AJ75" s="67"/>
      <c r="AK75" s="67"/>
      <c r="AL75" s="68"/>
      <c r="AM75" s="68"/>
      <c r="AN75" s="67"/>
    </row>
    <row r="76" spans="1:40" s="42" customFormat="1" ht="16.5" customHeight="1">
      <c r="A76" s="67">
        <v>59</v>
      </c>
      <c r="B76" s="2" t="s">
        <v>741</v>
      </c>
      <c r="C76" s="5">
        <v>120</v>
      </c>
      <c r="D76" s="5">
        <v>120</v>
      </c>
      <c r="E76" s="67"/>
      <c r="F76" s="67"/>
      <c r="G76" s="67"/>
      <c r="H76" s="67"/>
      <c r="I76" s="67"/>
      <c r="J76" s="67"/>
      <c r="K76" s="278" t="s">
        <v>66</v>
      </c>
      <c r="L76" s="67"/>
      <c r="M76" s="202">
        <v>120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277" t="s">
        <v>343</v>
      </c>
      <c r="AD76" s="201">
        <v>120</v>
      </c>
      <c r="AE76" s="202">
        <v>120</v>
      </c>
      <c r="AF76" s="67"/>
      <c r="AG76" s="67"/>
      <c r="AH76" s="67"/>
      <c r="AI76" s="67"/>
      <c r="AJ76" s="67"/>
      <c r="AK76" s="67"/>
      <c r="AL76" s="68"/>
      <c r="AM76" s="68"/>
      <c r="AN76" s="67"/>
    </row>
    <row r="77" spans="1:40" s="42" customFormat="1" ht="15.75">
      <c r="A77" s="68">
        <v>60</v>
      </c>
      <c r="B77" s="2" t="s">
        <v>742</v>
      </c>
      <c r="C77" s="5">
        <v>100</v>
      </c>
      <c r="D77" s="5">
        <v>100</v>
      </c>
      <c r="E77" s="67"/>
      <c r="F77" s="67"/>
      <c r="G77" s="67"/>
      <c r="H77" s="67"/>
      <c r="I77" s="67"/>
      <c r="J77" s="67"/>
      <c r="K77" s="285"/>
      <c r="L77" s="67"/>
      <c r="M77" s="67"/>
      <c r="N77" s="67"/>
      <c r="O77" s="67"/>
      <c r="P77" s="67"/>
      <c r="Q77" s="67"/>
      <c r="R77" s="67"/>
      <c r="S77" s="67"/>
      <c r="T77" s="67" t="s">
        <v>352</v>
      </c>
      <c r="U77" s="201">
        <v>100</v>
      </c>
      <c r="V77" s="202">
        <v>100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277" t="s">
        <v>882</v>
      </c>
      <c r="AM77" s="67"/>
      <c r="AN77" s="202">
        <v>100</v>
      </c>
    </row>
    <row r="78" spans="1:40" s="42" customFormat="1" ht="15.75">
      <c r="A78" s="67">
        <v>61</v>
      </c>
      <c r="B78" s="2" t="s">
        <v>743</v>
      </c>
      <c r="C78" s="5">
        <v>80</v>
      </c>
      <c r="D78" s="5">
        <v>80</v>
      </c>
      <c r="E78" s="67"/>
      <c r="F78" s="67"/>
      <c r="G78" s="67"/>
      <c r="H78" s="67"/>
      <c r="I78" s="67"/>
      <c r="J78" s="67"/>
      <c r="K78" s="285"/>
      <c r="L78" s="67"/>
      <c r="M78" s="67"/>
      <c r="N78" s="67"/>
      <c r="O78" s="67"/>
      <c r="P78" s="67"/>
      <c r="Q78" s="67"/>
      <c r="R78" s="67"/>
      <c r="S78" s="67"/>
      <c r="T78" s="67" t="s">
        <v>352</v>
      </c>
      <c r="U78" s="201">
        <v>80</v>
      </c>
      <c r="V78" s="202">
        <v>80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277" t="s">
        <v>882</v>
      </c>
      <c r="AM78" s="67"/>
      <c r="AN78" s="202">
        <v>80</v>
      </c>
    </row>
    <row r="79" spans="1:40" s="42" customFormat="1" ht="15.75" customHeight="1">
      <c r="A79" s="68">
        <v>62</v>
      </c>
      <c r="B79" s="2" t="s">
        <v>723</v>
      </c>
      <c r="C79" s="5">
        <v>120</v>
      </c>
      <c r="D79" s="5">
        <v>120</v>
      </c>
      <c r="E79" s="67"/>
      <c r="F79" s="67"/>
      <c r="G79" s="67"/>
      <c r="H79" s="277" t="s">
        <v>444</v>
      </c>
      <c r="I79" s="201">
        <v>120</v>
      </c>
      <c r="J79" s="202">
        <v>120</v>
      </c>
      <c r="K79" s="28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277" t="s">
        <v>68</v>
      </c>
      <c r="AA79" s="67"/>
      <c r="AB79" s="202">
        <v>120</v>
      </c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</row>
    <row r="80" spans="1:40" s="42" customFormat="1" ht="15.75">
      <c r="A80" s="67">
        <v>63</v>
      </c>
      <c r="B80" s="2" t="s">
        <v>722</v>
      </c>
      <c r="C80" s="5">
        <v>100</v>
      </c>
      <c r="D80" s="5">
        <v>100</v>
      </c>
      <c r="E80" s="67"/>
      <c r="F80" s="67"/>
      <c r="G80" s="67"/>
      <c r="H80" s="277" t="s">
        <v>444</v>
      </c>
      <c r="I80" s="201">
        <v>100</v>
      </c>
      <c r="J80" s="202">
        <v>100</v>
      </c>
      <c r="K80" s="28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277" t="s">
        <v>68</v>
      </c>
      <c r="AA80" s="67"/>
      <c r="AB80" s="202">
        <v>100</v>
      </c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</row>
    <row r="81" spans="1:40" s="42" customFormat="1" ht="15.75">
      <c r="A81" s="68">
        <v>64</v>
      </c>
      <c r="B81" s="2" t="s">
        <v>738</v>
      </c>
      <c r="C81" s="5">
        <v>100</v>
      </c>
      <c r="D81" s="5">
        <v>100</v>
      </c>
      <c r="E81" s="67"/>
      <c r="F81" s="67"/>
      <c r="G81" s="67"/>
      <c r="H81" s="277" t="s">
        <v>887</v>
      </c>
      <c r="I81" s="201">
        <v>100</v>
      </c>
      <c r="J81" s="202">
        <v>100</v>
      </c>
      <c r="K81" s="28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 t="s">
        <v>70</v>
      </c>
      <c r="AA81" s="67"/>
      <c r="AB81" s="202">
        <v>100</v>
      </c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</row>
    <row r="82" spans="1:40" s="42" customFormat="1" ht="15.75">
      <c r="A82" s="67">
        <v>65</v>
      </c>
      <c r="B82" s="2" t="s">
        <v>737</v>
      </c>
      <c r="C82" s="5">
        <v>120</v>
      </c>
      <c r="D82" s="5">
        <v>120</v>
      </c>
      <c r="E82" s="67"/>
      <c r="F82" s="67"/>
      <c r="G82" s="67"/>
      <c r="H82" s="277" t="s">
        <v>887</v>
      </c>
      <c r="I82" s="201">
        <v>120</v>
      </c>
      <c r="J82" s="202">
        <v>120</v>
      </c>
      <c r="K82" s="28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 t="s">
        <v>70</v>
      </c>
      <c r="AA82" s="67"/>
      <c r="AB82" s="202">
        <v>120</v>
      </c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</row>
    <row r="83" spans="1:40" s="42" customFormat="1" ht="15.75">
      <c r="A83" s="68">
        <v>66</v>
      </c>
      <c r="B83" s="2" t="s">
        <v>744</v>
      </c>
      <c r="C83" s="5">
        <v>100</v>
      </c>
      <c r="D83" s="5">
        <v>100</v>
      </c>
      <c r="E83" s="67"/>
      <c r="F83" s="67"/>
      <c r="G83" s="67"/>
      <c r="H83" s="277" t="s">
        <v>887</v>
      </c>
      <c r="I83" s="201">
        <v>100</v>
      </c>
      <c r="J83" s="202">
        <v>100</v>
      </c>
      <c r="K83" s="285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277" t="s">
        <v>70</v>
      </c>
      <c r="AA83" s="67"/>
      <c r="AB83" s="202">
        <v>100</v>
      </c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</row>
    <row r="84" spans="1:40" s="42" customFormat="1" ht="15.75">
      <c r="A84" s="67">
        <v>67</v>
      </c>
      <c r="B84" s="2" t="s">
        <v>745</v>
      </c>
      <c r="C84" s="5">
        <v>100</v>
      </c>
      <c r="D84" s="5">
        <v>100</v>
      </c>
      <c r="E84" s="67"/>
      <c r="F84" s="67"/>
      <c r="G84" s="67"/>
      <c r="H84" s="67"/>
      <c r="I84" s="67"/>
      <c r="J84" s="67"/>
      <c r="K84" s="278" t="s">
        <v>888</v>
      </c>
      <c r="L84" s="67"/>
      <c r="M84" s="202">
        <v>100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 t="s">
        <v>305</v>
      </c>
      <c r="AD84" s="201">
        <v>100</v>
      </c>
      <c r="AE84" s="202">
        <v>100</v>
      </c>
      <c r="AF84" s="67"/>
      <c r="AG84" s="67"/>
      <c r="AH84" s="67"/>
      <c r="AI84" s="67"/>
      <c r="AJ84" s="67"/>
      <c r="AK84" s="67"/>
      <c r="AL84" s="67"/>
      <c r="AM84" s="67"/>
      <c r="AN84" s="67"/>
    </row>
    <row r="85" spans="1:40" s="42" customFormat="1" ht="15.75">
      <c r="A85" s="68">
        <v>68</v>
      </c>
      <c r="B85" s="2" t="s">
        <v>746</v>
      </c>
      <c r="C85" s="5">
        <v>100</v>
      </c>
      <c r="D85" s="5">
        <v>100</v>
      </c>
      <c r="E85" s="67"/>
      <c r="F85" s="67"/>
      <c r="G85" s="67"/>
      <c r="H85" s="67"/>
      <c r="I85" s="67"/>
      <c r="J85" s="67"/>
      <c r="K85" s="278" t="s">
        <v>888</v>
      </c>
      <c r="L85" s="67"/>
      <c r="M85" s="202">
        <v>100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 t="s">
        <v>305</v>
      </c>
      <c r="AD85" s="201">
        <v>100</v>
      </c>
      <c r="AE85" s="202">
        <v>100</v>
      </c>
      <c r="AF85" s="67"/>
      <c r="AG85" s="67"/>
      <c r="AH85" s="67"/>
      <c r="AI85" s="67"/>
      <c r="AJ85" s="67"/>
      <c r="AK85" s="67"/>
      <c r="AL85" s="67"/>
      <c r="AM85" s="67"/>
      <c r="AN85" s="67"/>
    </row>
    <row r="86" spans="1:40" s="42" customFormat="1" ht="15.75">
      <c r="A86" s="67">
        <v>69</v>
      </c>
      <c r="B86" s="2" t="s">
        <v>747</v>
      </c>
      <c r="C86" s="5">
        <v>100</v>
      </c>
      <c r="D86" s="5">
        <v>100</v>
      </c>
      <c r="E86" s="67"/>
      <c r="F86" s="67"/>
      <c r="G86" s="67"/>
      <c r="H86" s="67"/>
      <c r="I86" s="67"/>
      <c r="J86" s="67"/>
      <c r="K86" s="285" t="s">
        <v>368</v>
      </c>
      <c r="L86" s="67"/>
      <c r="M86" s="202">
        <v>100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277" t="s">
        <v>350</v>
      </c>
      <c r="AD86" s="201">
        <v>100</v>
      </c>
      <c r="AE86" s="202">
        <v>100</v>
      </c>
      <c r="AF86" s="67"/>
      <c r="AG86" s="67"/>
      <c r="AH86" s="67"/>
      <c r="AI86" s="67"/>
      <c r="AJ86" s="67"/>
      <c r="AK86" s="67"/>
      <c r="AL86" s="67"/>
      <c r="AM86" s="67"/>
      <c r="AN86" s="67"/>
    </row>
    <row r="87" spans="1:40" s="42" customFormat="1" ht="15.75">
      <c r="A87" s="68">
        <v>70</v>
      </c>
      <c r="B87" s="2" t="s">
        <v>734</v>
      </c>
      <c r="C87" s="5">
        <v>95</v>
      </c>
      <c r="D87" s="5">
        <v>95</v>
      </c>
      <c r="E87" s="67"/>
      <c r="F87" s="67"/>
      <c r="G87" s="67"/>
      <c r="H87" s="67"/>
      <c r="I87" s="67"/>
      <c r="J87" s="67"/>
      <c r="K87" s="278" t="s">
        <v>368</v>
      </c>
      <c r="L87" s="67"/>
      <c r="M87" s="202">
        <v>95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277" t="s">
        <v>350</v>
      </c>
      <c r="AD87" s="201">
        <v>95</v>
      </c>
      <c r="AE87" s="202">
        <v>95</v>
      </c>
      <c r="AF87" s="67"/>
      <c r="AG87" s="67"/>
      <c r="AH87" s="67"/>
      <c r="AI87" s="67"/>
      <c r="AJ87" s="67"/>
      <c r="AK87" s="67"/>
      <c r="AL87" s="67"/>
      <c r="AM87" s="67"/>
      <c r="AN87" s="67"/>
    </row>
    <row r="88" spans="1:40" s="42" customFormat="1" ht="15.75">
      <c r="A88" s="67">
        <v>71</v>
      </c>
      <c r="B88" s="2" t="s">
        <v>735</v>
      </c>
      <c r="C88" s="5">
        <v>120</v>
      </c>
      <c r="D88" s="5">
        <v>120</v>
      </c>
      <c r="E88" s="67"/>
      <c r="F88" s="67"/>
      <c r="G88" s="67"/>
      <c r="H88" s="67"/>
      <c r="I88" s="67"/>
      <c r="J88" s="67"/>
      <c r="K88" s="278" t="s">
        <v>888</v>
      </c>
      <c r="L88" s="67"/>
      <c r="M88" s="202">
        <v>120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277" t="s">
        <v>305</v>
      </c>
      <c r="AD88" s="201">
        <v>120</v>
      </c>
      <c r="AE88" s="202">
        <v>120</v>
      </c>
      <c r="AF88" s="67"/>
      <c r="AG88" s="67"/>
      <c r="AH88" s="67"/>
      <c r="AI88" s="67"/>
      <c r="AJ88" s="67"/>
      <c r="AK88" s="67"/>
      <c r="AL88" s="67"/>
      <c r="AM88" s="67"/>
      <c r="AN88" s="67"/>
    </row>
    <row r="89" spans="1:40" s="137" customFormat="1" ht="15.75" customHeight="1">
      <c r="A89" s="68">
        <v>72</v>
      </c>
      <c r="B89" s="2" t="s">
        <v>736</v>
      </c>
      <c r="C89" s="5">
        <v>80</v>
      </c>
      <c r="D89" s="5">
        <v>80</v>
      </c>
      <c r="E89" s="67"/>
      <c r="F89" s="67"/>
      <c r="G89" s="67"/>
      <c r="H89" s="67"/>
      <c r="I89" s="67"/>
      <c r="J89" s="67"/>
      <c r="K89" s="278" t="s">
        <v>888</v>
      </c>
      <c r="L89" s="67"/>
      <c r="M89" s="202">
        <v>80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277" t="s">
        <v>305</v>
      </c>
      <c r="AD89" s="201">
        <v>80</v>
      </c>
      <c r="AE89" s="202">
        <v>80</v>
      </c>
      <c r="AF89" s="67"/>
      <c r="AG89" s="67"/>
      <c r="AH89" s="67"/>
      <c r="AI89" s="67"/>
      <c r="AJ89" s="67"/>
      <c r="AK89" s="67"/>
      <c r="AL89" s="67"/>
      <c r="AM89" s="67"/>
      <c r="AN89" s="67"/>
    </row>
    <row r="90" spans="1:40" s="42" customFormat="1" ht="87" customHeight="1">
      <c r="A90" s="67">
        <v>73</v>
      </c>
      <c r="B90" s="187" t="s">
        <v>363</v>
      </c>
      <c r="C90" s="5" t="s">
        <v>470</v>
      </c>
      <c r="D90" s="7" t="s">
        <v>463</v>
      </c>
      <c r="E90" s="67"/>
      <c r="F90" s="67"/>
      <c r="G90" s="67"/>
      <c r="H90" s="67"/>
      <c r="I90" s="67"/>
      <c r="J90" s="67"/>
      <c r="K90" s="278" t="s">
        <v>888</v>
      </c>
      <c r="L90" s="67"/>
      <c r="M90" s="202">
        <v>2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277" t="s">
        <v>889</v>
      </c>
      <c r="AD90" s="67"/>
      <c r="AE90" s="202">
        <v>2</v>
      </c>
      <c r="AF90" s="67"/>
      <c r="AG90" s="67"/>
      <c r="AH90" s="67"/>
      <c r="AI90" s="67"/>
      <c r="AJ90" s="67"/>
      <c r="AK90" s="67"/>
      <c r="AL90" s="67"/>
      <c r="AM90" s="67"/>
      <c r="AN90" s="67"/>
    </row>
    <row r="91" spans="1:40" s="137" customFormat="1" ht="12.75">
      <c r="A91" s="67"/>
      <c r="B91" s="8" t="s">
        <v>451</v>
      </c>
      <c r="C91" s="20" t="s">
        <v>226</v>
      </c>
      <c r="D91" s="20" t="s">
        <v>227</v>
      </c>
      <c r="E91" s="8" t="s">
        <v>515</v>
      </c>
      <c r="F91" s="8"/>
      <c r="G91" s="8"/>
      <c r="H91" s="8" t="s">
        <v>460</v>
      </c>
      <c r="I91" s="8"/>
      <c r="J91" s="8"/>
      <c r="K91" s="283" t="s">
        <v>453</v>
      </c>
      <c r="L91" s="8"/>
      <c r="M91" s="8"/>
      <c r="N91" s="8" t="s">
        <v>516</v>
      </c>
      <c r="O91" s="8"/>
      <c r="P91" s="8"/>
      <c r="Q91" s="8" t="s">
        <v>454</v>
      </c>
      <c r="R91" s="8"/>
      <c r="S91" s="8"/>
      <c r="T91" s="8" t="s">
        <v>455</v>
      </c>
      <c r="U91" s="8"/>
      <c r="V91" s="8"/>
      <c r="W91" s="8" t="s">
        <v>456</v>
      </c>
      <c r="X91" s="8"/>
      <c r="Y91" s="8"/>
      <c r="Z91" s="8" t="s">
        <v>457</v>
      </c>
      <c r="AA91" s="8"/>
      <c r="AB91" s="8"/>
      <c r="AC91" s="8" t="s">
        <v>517</v>
      </c>
      <c r="AD91" s="8"/>
      <c r="AE91" s="8"/>
      <c r="AF91" s="8" t="s">
        <v>518</v>
      </c>
      <c r="AG91" s="8"/>
      <c r="AH91" s="8"/>
      <c r="AI91" s="8" t="s">
        <v>459</v>
      </c>
      <c r="AJ91" s="8"/>
      <c r="AK91" s="8"/>
      <c r="AL91" s="8" t="s">
        <v>458</v>
      </c>
      <c r="AM91" s="8"/>
      <c r="AN91" s="8"/>
    </row>
    <row r="92" spans="1:40" s="42" customFormat="1" ht="15.75">
      <c r="A92" s="67">
        <v>74</v>
      </c>
      <c r="B92" s="2" t="s">
        <v>724</v>
      </c>
      <c r="C92" s="5">
        <v>120</v>
      </c>
      <c r="D92" s="5">
        <v>120</v>
      </c>
      <c r="E92" s="277" t="s">
        <v>890</v>
      </c>
      <c r="F92" s="201">
        <v>120</v>
      </c>
      <c r="G92" s="202">
        <v>120</v>
      </c>
      <c r="H92" s="67"/>
      <c r="I92" s="67"/>
      <c r="J92" s="67"/>
      <c r="K92" s="285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277" t="s">
        <v>358</v>
      </c>
      <c r="X92" s="67"/>
      <c r="Y92" s="202">
        <v>120</v>
      </c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</row>
    <row r="93" spans="1:40" s="42" customFormat="1" ht="15" customHeight="1">
      <c r="A93" s="67">
        <v>74</v>
      </c>
      <c r="B93" s="2" t="s">
        <v>732</v>
      </c>
      <c r="C93" s="5">
        <v>95</v>
      </c>
      <c r="D93" s="5">
        <v>95</v>
      </c>
      <c r="E93" s="277" t="s">
        <v>890</v>
      </c>
      <c r="F93" s="201">
        <v>95</v>
      </c>
      <c r="G93" s="202">
        <v>95</v>
      </c>
      <c r="H93" s="67"/>
      <c r="I93" s="67"/>
      <c r="J93" s="67"/>
      <c r="K93" s="285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277" t="s">
        <v>358</v>
      </c>
      <c r="X93" s="67"/>
      <c r="Y93" s="202">
        <v>95</v>
      </c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</row>
    <row r="94" spans="1:40" s="21" customFormat="1" ht="15.75" customHeight="1">
      <c r="A94" s="331" t="s">
        <v>748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184"/>
      <c r="AN94" s="184"/>
    </row>
    <row r="95" spans="1:40" s="42" customFormat="1" ht="15.75">
      <c r="A95" s="67">
        <v>76</v>
      </c>
      <c r="B95" s="301" t="s">
        <v>749</v>
      </c>
      <c r="C95" s="5">
        <v>54</v>
      </c>
      <c r="D95" s="7" t="s">
        <v>463</v>
      </c>
      <c r="E95" s="67"/>
      <c r="F95" s="67"/>
      <c r="G95" s="67"/>
      <c r="H95" s="67"/>
      <c r="I95" s="67"/>
      <c r="J95" s="67"/>
      <c r="K95" s="285"/>
      <c r="L95" s="67"/>
      <c r="M95" s="67"/>
      <c r="N95" s="277" t="s">
        <v>398</v>
      </c>
      <c r="O95" s="67"/>
      <c r="P95" s="202">
        <v>54</v>
      </c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277" t="s">
        <v>399</v>
      </c>
      <c r="AG95" s="67"/>
      <c r="AH95" s="202">
        <v>54</v>
      </c>
      <c r="AI95" s="67"/>
      <c r="AJ95" s="67"/>
      <c r="AK95" s="67"/>
      <c r="AL95" s="67"/>
      <c r="AM95" s="67"/>
      <c r="AN95" s="67"/>
    </row>
    <row r="96" spans="1:40" s="42" customFormat="1" ht="15.75">
      <c r="A96" s="67">
        <v>77</v>
      </c>
      <c r="B96" s="2" t="s">
        <v>750</v>
      </c>
      <c r="C96" s="5">
        <v>54</v>
      </c>
      <c r="D96" s="7" t="s">
        <v>463</v>
      </c>
      <c r="E96" s="67"/>
      <c r="F96" s="67"/>
      <c r="G96" s="67"/>
      <c r="H96" s="67" t="s">
        <v>449</v>
      </c>
      <c r="I96" s="67"/>
      <c r="J96" s="202">
        <v>54</v>
      </c>
      <c r="K96" s="285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277" t="s">
        <v>367</v>
      </c>
      <c r="AA96" s="67"/>
      <c r="AB96" s="202">
        <v>54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</row>
    <row r="97" spans="1:40" s="42" customFormat="1" ht="15.75">
      <c r="A97" s="67">
        <v>78</v>
      </c>
      <c r="B97" s="2" t="s">
        <v>751</v>
      </c>
      <c r="C97" s="5">
        <v>54</v>
      </c>
      <c r="D97" s="7" t="s">
        <v>463</v>
      </c>
      <c r="E97" s="67"/>
      <c r="F97" s="67"/>
      <c r="G97" s="67"/>
      <c r="H97" s="67" t="s">
        <v>449</v>
      </c>
      <c r="I97" s="67"/>
      <c r="J97" s="202">
        <v>54</v>
      </c>
      <c r="K97" s="285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277" t="s">
        <v>367</v>
      </c>
      <c r="AA97" s="67"/>
      <c r="AB97" s="202">
        <v>54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</row>
    <row r="98" spans="1:40" s="21" customFormat="1" ht="12.75">
      <c r="A98" s="67"/>
      <c r="B98" s="12" t="s">
        <v>618</v>
      </c>
      <c r="C98" s="15">
        <v>3690</v>
      </c>
      <c r="D98" s="15">
        <v>3498</v>
      </c>
      <c r="E98" s="15"/>
      <c r="F98" s="15"/>
      <c r="G98" s="15"/>
      <c r="H98" s="15"/>
      <c r="I98" s="15"/>
      <c r="J98" s="15"/>
      <c r="K98" s="292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ht="12.75">
      <c r="A99" s="67"/>
      <c r="B99" s="12" t="s">
        <v>619</v>
      </c>
      <c r="C99" s="15">
        <f>E99+H99+K99+N99+Q99+T99+W99+Z99+AC99+AF99+AI99+AL99</f>
        <v>7410</v>
      </c>
      <c r="D99" s="73"/>
      <c r="E99" s="15">
        <v>712</v>
      </c>
      <c r="F99" s="15"/>
      <c r="G99" s="207">
        <f>G93+G92+G66+G53+G52+G51+G50+G49+G48+G47+G46+G45+G44+G43+G42+G41+G30+G29+G28+G22+G21+G17+G16</f>
        <v>712</v>
      </c>
      <c r="H99" s="15">
        <v>944</v>
      </c>
      <c r="I99" s="15"/>
      <c r="J99" s="207">
        <f>J97+J96+J83+J82+J81+J80+J79+J71+J70+J64+J63+J15+J14+J13+J12</f>
        <v>944</v>
      </c>
      <c r="K99" s="292">
        <v>1582</v>
      </c>
      <c r="L99" s="15"/>
      <c r="M99" s="207">
        <f>M90+M89+M88+M87+M86+M85+M84+M76+M75+M74+M73+M72+M69+M68+M56+M54+M40+M38+M37+M36+M35+M34+M33+M32+M31+M27+M25+M26+M24+M23+M20+M19+M18</f>
        <v>1582</v>
      </c>
      <c r="N99" s="15">
        <v>54</v>
      </c>
      <c r="O99" s="15"/>
      <c r="P99" s="207">
        <f>P95</f>
        <v>54</v>
      </c>
      <c r="Q99" s="15">
        <v>0</v>
      </c>
      <c r="R99" s="15"/>
      <c r="S99" s="207"/>
      <c r="T99" s="15">
        <v>413</v>
      </c>
      <c r="U99" s="15"/>
      <c r="V99" s="207">
        <f>V78+V77+V61+V60+V59+V58+V57</f>
        <v>413</v>
      </c>
      <c r="W99" s="15">
        <v>712</v>
      </c>
      <c r="X99" s="15"/>
      <c r="Y99" s="207">
        <f>Y93+Y92+Y66+Y53+Y52+Y51+Y50+Y49+Y48+Y47+Y46+Y45+Y44+Y43+Y42+Y41+Y30+Y29+Y28+Y22+Y21+Y17+Y16</f>
        <v>712</v>
      </c>
      <c r="Z99" s="15">
        <v>944</v>
      </c>
      <c r="AA99" s="15"/>
      <c r="AB99" s="207">
        <f>AB97+AB96+AB83+AB82+AB81+AB80+AB79+AB71+AB70+AB64+AB63+AB15+AB14+AB13+AB12</f>
        <v>944</v>
      </c>
      <c r="AC99" s="15">
        <v>1582</v>
      </c>
      <c r="AD99" s="15"/>
      <c r="AE99" s="207">
        <f>AE90+AE89+AE88+AE87+AE86+AE85+AE84+AE76+AE75+AE74+AE73+AE72+AE69+AE68+AE56+AE54+AE40+AE38+AE37+AE36+AE35+AE34+AE33+AE32+AE31+AE27+AE26+AE25+AE24+AE23+AE20+AE19+AE18</f>
        <v>1582</v>
      </c>
      <c r="AF99" s="15">
        <v>54</v>
      </c>
      <c r="AG99" s="15"/>
      <c r="AH99" s="207">
        <f>AH95</f>
        <v>54</v>
      </c>
      <c r="AI99" s="15">
        <v>0</v>
      </c>
      <c r="AJ99" s="15"/>
      <c r="AK99" s="207"/>
      <c r="AL99" s="15">
        <v>413</v>
      </c>
      <c r="AM99" s="15"/>
      <c r="AN99" s="207">
        <f>AN78+AN77+AN61+AN60+AN59+AN58+AN57</f>
        <v>413</v>
      </c>
    </row>
    <row r="100" spans="1:40" ht="12.75">
      <c r="A100" s="67"/>
      <c r="B100" s="12" t="s">
        <v>620</v>
      </c>
      <c r="C100" s="15">
        <f>E100+H100+K100+N100+Q100+T100+W100+Z100+AC100+AF100+AI100+AL100</f>
        <v>6732</v>
      </c>
      <c r="D100" s="73"/>
      <c r="E100" s="15">
        <v>713</v>
      </c>
      <c r="F100" s="206">
        <f>F93+F92+F66+F53+F52+F49+F46+F45+F44+F43+F42+F41+F30+F29+F28+F22+F21+F17+F16</f>
        <v>713</v>
      </c>
      <c r="G100" s="209"/>
      <c r="H100" s="15">
        <v>810</v>
      </c>
      <c r="I100" s="206">
        <f>I83+I82+I81+I80+I79+I70+I64+I63+I15+I12</f>
        <v>810</v>
      </c>
      <c r="J100" s="209"/>
      <c r="K100" s="292">
        <v>566</v>
      </c>
      <c r="L100" s="206">
        <f>L54+L40+L38+L37+L36+L35+L34+L33+L32+L31+L27+L26+L25+L24+L23+L20+L19+L18</f>
        <v>566</v>
      </c>
      <c r="M100" s="209"/>
      <c r="N100" s="15">
        <v>498</v>
      </c>
      <c r="O100" s="206">
        <f>O66+O53+O52+O49+O46+O45+O44+O43+O42+O41+O30+O29+O28+O22+O21+O17+O16</f>
        <v>498</v>
      </c>
      <c r="P100" s="209"/>
      <c r="Q100" s="15">
        <v>10</v>
      </c>
      <c r="R100" s="206">
        <f>R15+R12</f>
        <v>10</v>
      </c>
      <c r="S100" s="209"/>
      <c r="T100" s="15">
        <v>978</v>
      </c>
      <c r="U100" s="206">
        <f>U78+U77+U61+U60+U59+U57+U40+U38+U37+U36+U35+U34+U33+U32+U31+U27+U26+U25+U24+U23+U20+U19+U18+U54</f>
        <v>978</v>
      </c>
      <c r="V100" s="209"/>
      <c r="W100" s="15">
        <v>498</v>
      </c>
      <c r="X100" s="206">
        <f>X66+X53+X52+X49+X46+X45+X44+X43+X42+X41+X30+X29+X28+X22+X21+X17+X16</f>
        <v>498</v>
      </c>
      <c r="Y100" s="209"/>
      <c r="Z100" s="15">
        <v>10</v>
      </c>
      <c r="AA100" s="206">
        <f>AA15+AA12</f>
        <v>10</v>
      </c>
      <c r="AB100" s="209"/>
      <c r="AC100" s="15">
        <v>1575</v>
      </c>
      <c r="AD100" s="206">
        <f>AD89+AD88+AD87+AD86+AD85+AD84+AD76+AD74+AD72+AD68+AD56+AD54+AD40+AD38+AD37+AD36+AD35+AD34+AD33+AD32+AD31+AD27+AD26+AD25+AD24+AD23+AD20+AD19+AD18</f>
        <v>1575</v>
      </c>
      <c r="AE100" s="15"/>
      <c r="AF100" s="15">
        <v>498</v>
      </c>
      <c r="AG100" s="206">
        <f>AG66+AG53+AG52+AG49+AG46+AG45+AG44+AG43+AG42+AG41+AG30+AG29+AG28+AG22+AG21+AG17+AG16</f>
        <v>498</v>
      </c>
      <c r="AH100" s="15"/>
      <c r="AI100" s="15">
        <v>10</v>
      </c>
      <c r="AJ100" s="206">
        <f>AJ15+AJ12</f>
        <v>10</v>
      </c>
      <c r="AK100" s="15"/>
      <c r="AL100" s="15">
        <v>566</v>
      </c>
      <c r="AM100" s="206">
        <f>AM18+AM19+AM20+AM23+AM24+AM25+AM26+AM27+AM31+AM32+AM33+AM34+AM35+AM36+AM37+AM38+AM40+AM54</f>
        <v>566</v>
      </c>
      <c r="AN100" s="15"/>
    </row>
    <row r="101" spans="1:40" ht="12.75">
      <c r="A101" s="69"/>
      <c r="B101" s="23"/>
      <c r="C101" s="26"/>
      <c r="D101" s="101"/>
      <c r="E101" s="26"/>
      <c r="F101" s="26"/>
      <c r="G101" s="26"/>
      <c r="H101" s="26"/>
      <c r="I101" s="26"/>
      <c r="J101" s="26"/>
      <c r="K101" s="303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ht="12.75">
      <c r="A102" s="69"/>
      <c r="B102" s="23"/>
      <c r="C102" s="26"/>
      <c r="D102" s="101"/>
      <c r="E102" s="26"/>
      <c r="F102" s="26"/>
      <c r="G102" s="26"/>
      <c r="H102" s="26"/>
      <c r="I102" s="26"/>
      <c r="J102" s="26"/>
      <c r="K102" s="303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ht="12.75">
      <c r="A103" s="69"/>
      <c r="B103" s="23"/>
      <c r="C103" s="26"/>
      <c r="D103" s="101"/>
      <c r="E103" s="26"/>
      <c r="F103" s="26"/>
      <c r="G103" s="26"/>
      <c r="H103" s="26"/>
      <c r="I103" s="26"/>
      <c r="J103" s="26"/>
      <c r="K103" s="303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88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ht="15">
      <c r="A105" s="335" t="s">
        <v>667</v>
      </c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181"/>
      <c r="AN105" s="181"/>
    </row>
    <row r="106" spans="1:40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294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</row>
  </sheetData>
  <sheetProtection/>
  <mergeCells count="15">
    <mergeCell ref="A2:AL2"/>
    <mergeCell ref="A3:AL3"/>
    <mergeCell ref="A4:AL4"/>
    <mergeCell ref="E9:AL9"/>
    <mergeCell ref="D9:D10"/>
    <mergeCell ref="A9:A10"/>
    <mergeCell ref="B9:B10"/>
    <mergeCell ref="C9:C10"/>
    <mergeCell ref="A105:AL105"/>
    <mergeCell ref="A7:AL7"/>
    <mergeCell ref="A11:AL11"/>
    <mergeCell ref="A65:AL65"/>
    <mergeCell ref="A67:AL67"/>
    <mergeCell ref="A94:AL94"/>
    <mergeCell ref="A55:AL5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5"/>
  <sheetViews>
    <sheetView zoomScaleSheetLayoutView="100" zoomScalePageLayoutView="0" workbookViewId="0" topLeftCell="A1">
      <selection activeCell="A1" sqref="A1:AL16384"/>
    </sheetView>
  </sheetViews>
  <sheetFormatPr defaultColWidth="9.00390625" defaultRowHeight="12.75"/>
  <cols>
    <col min="1" max="1" width="3.875" style="0" customWidth="1"/>
    <col min="2" max="2" width="32.25390625" style="0" customWidth="1"/>
    <col min="4" max="4" width="11.75390625" style="0" customWidth="1"/>
    <col min="5" max="5" width="8.625" style="0" customWidth="1"/>
    <col min="6" max="7" width="8.625" style="0" hidden="1" customWidth="1"/>
    <col min="8" max="8" width="8.75390625" style="281" customWidth="1"/>
    <col min="9" max="10" width="8.625" style="281" hidden="1" customWidth="1"/>
    <col min="11" max="11" width="8.125" style="281" customWidth="1"/>
    <col min="12" max="13" width="8.625" style="281" hidden="1" customWidth="1"/>
    <col min="14" max="14" width="7.75390625" style="281" customWidth="1"/>
    <col min="15" max="16" width="8.625" style="0" hidden="1" customWidth="1"/>
    <col min="17" max="17" width="8.25390625" style="0" customWidth="1"/>
    <col min="18" max="19" width="8.625" style="0" hidden="1" customWidth="1"/>
    <col min="20" max="20" width="7.75390625" style="0" customWidth="1"/>
    <col min="21" max="22" width="8.625" style="0" hidden="1" customWidth="1"/>
    <col min="23" max="23" width="8.125" style="0" customWidth="1"/>
    <col min="24" max="25" width="8.625" style="0" hidden="1" customWidth="1"/>
    <col min="26" max="26" width="8.125" style="0" customWidth="1"/>
    <col min="27" max="28" width="8.625" style="0" hidden="1" customWidth="1"/>
    <col min="29" max="29" width="8.375" style="281" customWidth="1"/>
    <col min="30" max="31" width="8.625" style="0" hidden="1" customWidth="1"/>
    <col min="32" max="32" width="8.375" style="281" customWidth="1"/>
    <col min="33" max="34" width="8.625" style="0" hidden="1" customWidth="1"/>
    <col min="35" max="35" width="7.75390625" style="0" customWidth="1"/>
    <col min="36" max="37" width="8.625" style="0" hidden="1" customWidth="1"/>
    <col min="38" max="38" width="8.25390625" style="0" customWidth="1"/>
    <col min="39" max="40" width="8.625" style="0" hidden="1" customWidth="1"/>
    <col min="41" max="42" width="9.125" style="0" customWidth="1"/>
  </cols>
  <sheetData>
    <row r="1" ht="12.75">
      <c r="Z1" t="s">
        <v>959</v>
      </c>
    </row>
    <row r="2" ht="12.75">
      <c r="Z2" t="s">
        <v>960</v>
      </c>
    </row>
    <row r="4" spans="1:32" s="66" customFormat="1" ht="12">
      <c r="A4" s="65" t="s">
        <v>393</v>
      </c>
      <c r="H4" s="295"/>
      <c r="I4" s="295"/>
      <c r="J4" s="295"/>
      <c r="K4" s="295"/>
      <c r="L4" s="295"/>
      <c r="M4" s="295"/>
      <c r="N4" s="295"/>
      <c r="Z4" s="65"/>
      <c r="AC4" s="280"/>
      <c r="AF4" s="295"/>
    </row>
    <row r="5" spans="1:38" ht="12.75">
      <c r="A5" t="s">
        <v>392</v>
      </c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38" ht="12.75">
      <c r="A6" t="s">
        <v>58</v>
      </c>
      <c r="H6" s="297"/>
      <c r="K6" s="297"/>
      <c r="N6" s="297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12.75">
      <c r="A7" t="s">
        <v>59</v>
      </c>
      <c r="B7" s="13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</row>
    <row r="8" ht="12.75">
      <c r="B8" s="13"/>
    </row>
    <row r="9" ht="12.75">
      <c r="B9" s="13"/>
    </row>
    <row r="10" spans="1:40" ht="15">
      <c r="A10" s="335" t="s">
        <v>224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181"/>
      <c r="AN10" s="181"/>
    </row>
    <row r="11" spans="1:40" ht="14.25">
      <c r="A11" s="329" t="s">
        <v>225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74"/>
      <c r="AN11" s="74"/>
    </row>
    <row r="12" spans="1:40" ht="14.25">
      <c r="A12" s="329" t="s">
        <v>775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74"/>
      <c r="AN12" s="74"/>
    </row>
    <row r="13" spans="1:40" ht="14.25">
      <c r="A13" s="74"/>
      <c r="B13" s="74"/>
      <c r="C13" s="74"/>
      <c r="D13" s="74"/>
      <c r="E13" s="74"/>
      <c r="F13" s="74"/>
      <c r="G13" s="74"/>
      <c r="H13" s="282"/>
      <c r="I13" s="282"/>
      <c r="J13" s="282"/>
      <c r="K13" s="282"/>
      <c r="L13" s="282"/>
      <c r="M13" s="282"/>
      <c r="N13" s="28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282"/>
      <c r="AD13" s="74"/>
      <c r="AE13" s="74"/>
      <c r="AF13" s="282"/>
      <c r="AG13" s="74"/>
      <c r="AH13" s="74"/>
      <c r="AI13" s="74"/>
      <c r="AJ13" s="74"/>
      <c r="AK13" s="74"/>
      <c r="AL13" s="74"/>
      <c r="AM13" s="74"/>
      <c r="AN13" s="74"/>
    </row>
    <row r="14" spans="1:40" ht="14.25">
      <c r="A14" s="74"/>
      <c r="B14" s="74"/>
      <c r="C14" s="74"/>
      <c r="D14" s="74"/>
      <c r="E14" s="74"/>
      <c r="F14" s="74"/>
      <c r="G14" s="74"/>
      <c r="H14" s="282"/>
      <c r="I14" s="282"/>
      <c r="J14" s="282"/>
      <c r="K14" s="282"/>
      <c r="L14" s="282"/>
      <c r="M14" s="282"/>
      <c r="N14" s="282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282"/>
      <c r="AD14" s="74"/>
      <c r="AE14" s="74"/>
      <c r="AF14" s="282"/>
      <c r="AG14" s="74"/>
      <c r="AH14" s="74"/>
      <c r="AI14" s="74"/>
      <c r="AJ14" s="74"/>
      <c r="AK14" s="74"/>
      <c r="AL14" s="74"/>
      <c r="AM14" s="74"/>
      <c r="AN14" s="74"/>
    </row>
    <row r="15" spans="1:40" s="22" customFormat="1" ht="16.5" customHeight="1">
      <c r="A15" s="330" t="s">
        <v>476</v>
      </c>
      <c r="B15" s="330" t="s">
        <v>451</v>
      </c>
      <c r="C15" s="330" t="s">
        <v>477</v>
      </c>
      <c r="D15" s="330" t="s">
        <v>452</v>
      </c>
      <c r="E15" s="330" t="s">
        <v>519</v>
      </c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5"/>
      <c r="AN15" s="35"/>
    </row>
    <row r="16" spans="1:40" s="22" customFormat="1" ht="16.5" customHeight="1">
      <c r="A16" s="330"/>
      <c r="B16" s="330"/>
      <c r="C16" s="330"/>
      <c r="D16" s="330"/>
      <c r="E16" s="8" t="s">
        <v>515</v>
      </c>
      <c r="F16" s="8" t="s">
        <v>380</v>
      </c>
      <c r="G16" s="8" t="s">
        <v>381</v>
      </c>
      <c r="H16" s="283" t="s">
        <v>460</v>
      </c>
      <c r="I16" s="283" t="s">
        <v>380</v>
      </c>
      <c r="J16" s="283" t="s">
        <v>381</v>
      </c>
      <c r="K16" s="283" t="s">
        <v>453</v>
      </c>
      <c r="L16" s="283" t="s">
        <v>380</v>
      </c>
      <c r="M16" s="283" t="s">
        <v>381</v>
      </c>
      <c r="N16" s="283" t="s">
        <v>516</v>
      </c>
      <c r="O16" s="8" t="s">
        <v>380</v>
      </c>
      <c r="P16" s="8" t="s">
        <v>381</v>
      </c>
      <c r="Q16" s="8" t="s">
        <v>454</v>
      </c>
      <c r="R16" s="8" t="s">
        <v>380</v>
      </c>
      <c r="S16" s="8" t="s">
        <v>381</v>
      </c>
      <c r="T16" s="8" t="s">
        <v>455</v>
      </c>
      <c r="U16" s="8" t="s">
        <v>380</v>
      </c>
      <c r="V16" s="8" t="s">
        <v>381</v>
      </c>
      <c r="W16" s="8" t="s">
        <v>456</v>
      </c>
      <c r="X16" s="8" t="s">
        <v>380</v>
      </c>
      <c r="Y16" s="8" t="s">
        <v>381</v>
      </c>
      <c r="Z16" s="8" t="s">
        <v>457</v>
      </c>
      <c r="AA16" s="8" t="s">
        <v>380</v>
      </c>
      <c r="AB16" s="8" t="s">
        <v>381</v>
      </c>
      <c r="AC16" s="283" t="s">
        <v>517</v>
      </c>
      <c r="AD16" s="8" t="s">
        <v>380</v>
      </c>
      <c r="AE16" s="8" t="s">
        <v>381</v>
      </c>
      <c r="AF16" s="283" t="s">
        <v>518</v>
      </c>
      <c r="AG16" s="8" t="s">
        <v>380</v>
      </c>
      <c r="AH16" s="8" t="s">
        <v>381</v>
      </c>
      <c r="AI16" s="8" t="s">
        <v>459</v>
      </c>
      <c r="AJ16" s="8" t="s">
        <v>380</v>
      </c>
      <c r="AK16" s="8" t="s">
        <v>381</v>
      </c>
      <c r="AL16" s="8" t="s">
        <v>458</v>
      </c>
      <c r="AM16" s="8" t="s">
        <v>380</v>
      </c>
      <c r="AN16" s="8" t="s">
        <v>381</v>
      </c>
    </row>
    <row r="17" spans="1:40" s="22" customFormat="1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/>
      <c r="G17" s="1"/>
      <c r="H17" s="284">
        <v>6</v>
      </c>
      <c r="I17" s="284"/>
      <c r="J17" s="284"/>
      <c r="K17" s="284">
        <v>7</v>
      </c>
      <c r="L17" s="284"/>
      <c r="M17" s="284"/>
      <c r="N17" s="284">
        <v>8</v>
      </c>
      <c r="O17" s="1"/>
      <c r="P17" s="1"/>
      <c r="Q17" s="1">
        <v>9</v>
      </c>
      <c r="R17" s="1"/>
      <c r="S17" s="1"/>
      <c r="T17" s="1">
        <v>10</v>
      </c>
      <c r="U17" s="1"/>
      <c r="V17" s="1"/>
      <c r="W17" s="1">
        <v>11</v>
      </c>
      <c r="X17" s="1"/>
      <c r="Y17" s="1"/>
      <c r="Z17" s="1">
        <v>12</v>
      </c>
      <c r="AA17" s="1"/>
      <c r="AB17" s="1"/>
      <c r="AC17" s="284">
        <v>13</v>
      </c>
      <c r="AD17" s="1"/>
      <c r="AE17" s="1"/>
      <c r="AF17" s="284">
        <v>14</v>
      </c>
      <c r="AG17" s="1"/>
      <c r="AH17" s="1"/>
      <c r="AI17" s="1">
        <v>15</v>
      </c>
      <c r="AJ17" s="1"/>
      <c r="AK17" s="1"/>
      <c r="AL17" s="1">
        <v>16</v>
      </c>
      <c r="AM17" s="1"/>
      <c r="AN17" s="1"/>
    </row>
    <row r="18" spans="1:40" s="22" customFormat="1" ht="12.75">
      <c r="A18" s="344" t="s">
        <v>473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0"/>
      <c r="AN18" s="30"/>
    </row>
    <row r="19" spans="1:40" s="22" customFormat="1" ht="15" customHeight="1">
      <c r="A19" s="365" t="s">
        <v>474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182"/>
      <c r="AN19" s="182"/>
    </row>
    <row r="20" spans="1:40" s="69" customFormat="1" ht="15.75">
      <c r="A20" s="19">
        <v>1</v>
      </c>
      <c r="B20" s="2" t="s">
        <v>613</v>
      </c>
      <c r="C20" s="5">
        <v>6</v>
      </c>
      <c r="D20" s="5">
        <v>6</v>
      </c>
      <c r="E20" s="67"/>
      <c r="F20" s="67"/>
      <c r="G20" s="67"/>
      <c r="H20" s="285"/>
      <c r="I20" s="285"/>
      <c r="J20" s="285"/>
      <c r="K20" s="278" t="s">
        <v>342</v>
      </c>
      <c r="L20" s="285">
        <v>6</v>
      </c>
      <c r="M20" s="285">
        <v>6</v>
      </c>
      <c r="N20" s="285"/>
      <c r="O20" s="67"/>
      <c r="P20" s="67"/>
      <c r="Q20" s="67"/>
      <c r="R20" s="67"/>
      <c r="S20" s="67"/>
      <c r="T20" s="277" t="s">
        <v>797</v>
      </c>
      <c r="U20" s="201">
        <v>6</v>
      </c>
      <c r="V20" s="67"/>
      <c r="W20" s="67"/>
      <c r="X20" s="67"/>
      <c r="Y20" s="67"/>
      <c r="Z20" s="67"/>
      <c r="AA20" s="67"/>
      <c r="AB20" s="67"/>
      <c r="AC20" s="278" t="s">
        <v>65</v>
      </c>
      <c r="AD20" s="201">
        <v>6</v>
      </c>
      <c r="AE20" s="202">
        <v>6</v>
      </c>
      <c r="AF20" s="285"/>
      <c r="AG20" s="67"/>
      <c r="AH20" s="67"/>
      <c r="AI20" s="67"/>
      <c r="AJ20" s="67"/>
      <c r="AK20" s="67"/>
      <c r="AL20" s="277" t="s">
        <v>831</v>
      </c>
      <c r="AM20" s="201">
        <v>6</v>
      </c>
      <c r="AN20" s="67"/>
    </row>
    <row r="21" spans="1:40" s="69" customFormat="1" ht="15.75">
      <c r="A21" s="67">
        <v>2</v>
      </c>
      <c r="B21" s="2" t="s">
        <v>612</v>
      </c>
      <c r="C21" s="5">
        <v>36</v>
      </c>
      <c r="D21" s="5">
        <v>36</v>
      </c>
      <c r="E21" s="277" t="s">
        <v>436</v>
      </c>
      <c r="F21" s="201">
        <v>36</v>
      </c>
      <c r="G21" s="202">
        <v>36</v>
      </c>
      <c r="H21" s="285"/>
      <c r="I21" s="285"/>
      <c r="J21" s="285"/>
      <c r="K21" s="285"/>
      <c r="L21" s="285"/>
      <c r="M21" s="285"/>
      <c r="N21" s="278" t="s">
        <v>782</v>
      </c>
      <c r="O21" s="201">
        <v>36</v>
      </c>
      <c r="P21" s="68"/>
      <c r="Q21" s="67"/>
      <c r="R21" s="68"/>
      <c r="S21" s="68"/>
      <c r="T21" s="67"/>
      <c r="U21" s="68"/>
      <c r="V21" s="68"/>
      <c r="W21" s="277" t="s">
        <v>100</v>
      </c>
      <c r="X21" s="201">
        <v>36</v>
      </c>
      <c r="Y21" s="202">
        <v>36</v>
      </c>
      <c r="Z21" s="67"/>
      <c r="AA21" s="68"/>
      <c r="AB21" s="68"/>
      <c r="AC21" s="285"/>
      <c r="AD21" s="68"/>
      <c r="AE21" s="68"/>
      <c r="AF21" s="278" t="s">
        <v>64</v>
      </c>
      <c r="AG21" s="201">
        <v>36</v>
      </c>
      <c r="AH21" s="68"/>
      <c r="AI21" s="67"/>
      <c r="AJ21" s="68"/>
      <c r="AK21" s="68"/>
      <c r="AL21" s="67"/>
      <c r="AM21" s="68"/>
      <c r="AN21" s="68"/>
    </row>
    <row r="22" spans="1:40" s="69" customFormat="1" ht="15.75">
      <c r="A22" s="19">
        <v>3</v>
      </c>
      <c r="B22" s="2" t="s">
        <v>610</v>
      </c>
      <c r="C22" s="5">
        <v>24</v>
      </c>
      <c r="D22" s="5">
        <v>24</v>
      </c>
      <c r="E22" s="277" t="s">
        <v>436</v>
      </c>
      <c r="F22" s="201">
        <v>24</v>
      </c>
      <c r="G22" s="202">
        <v>24</v>
      </c>
      <c r="H22" s="285"/>
      <c r="I22" s="285"/>
      <c r="J22" s="285"/>
      <c r="K22" s="285"/>
      <c r="L22" s="285"/>
      <c r="M22" s="285"/>
      <c r="N22" s="278" t="s">
        <v>99</v>
      </c>
      <c r="O22" s="201">
        <v>24</v>
      </c>
      <c r="P22" s="68"/>
      <c r="Q22" s="67"/>
      <c r="R22" s="68"/>
      <c r="S22" s="68"/>
      <c r="T22" s="67"/>
      <c r="U22" s="68"/>
      <c r="V22" s="68"/>
      <c r="W22" s="277" t="s">
        <v>100</v>
      </c>
      <c r="X22" s="201">
        <v>24</v>
      </c>
      <c r="Y22" s="202">
        <v>24</v>
      </c>
      <c r="Z22" s="67"/>
      <c r="AA22" s="68"/>
      <c r="AB22" s="68"/>
      <c r="AC22" s="285"/>
      <c r="AD22" s="68"/>
      <c r="AE22" s="68"/>
      <c r="AF22" s="278" t="s">
        <v>64</v>
      </c>
      <c r="AG22" s="201">
        <v>24</v>
      </c>
      <c r="AH22" s="68"/>
      <c r="AI22" s="67"/>
      <c r="AJ22" s="68"/>
      <c r="AK22" s="68"/>
      <c r="AL22" s="67"/>
      <c r="AM22" s="68"/>
      <c r="AN22" s="68"/>
    </row>
    <row r="23" spans="1:42" s="69" customFormat="1" ht="15.75">
      <c r="A23" s="67">
        <v>4</v>
      </c>
      <c r="B23" s="2" t="s">
        <v>611</v>
      </c>
      <c r="C23" s="11">
        <v>29</v>
      </c>
      <c r="D23" s="9" t="s">
        <v>581</v>
      </c>
      <c r="E23" s="277" t="s">
        <v>436</v>
      </c>
      <c r="F23" s="201">
        <v>29</v>
      </c>
      <c r="G23" s="202">
        <v>29</v>
      </c>
      <c r="H23" s="285"/>
      <c r="I23" s="285"/>
      <c r="J23" s="285"/>
      <c r="K23" s="285"/>
      <c r="L23" s="285"/>
      <c r="M23" s="285"/>
      <c r="N23" s="278" t="s">
        <v>99</v>
      </c>
      <c r="O23" s="201">
        <v>29</v>
      </c>
      <c r="P23" s="68"/>
      <c r="Q23" s="67"/>
      <c r="R23" s="68"/>
      <c r="S23" s="68"/>
      <c r="T23" s="67"/>
      <c r="U23" s="68"/>
      <c r="V23" s="68"/>
      <c r="W23" s="277" t="s">
        <v>100</v>
      </c>
      <c r="X23" s="201">
        <v>29</v>
      </c>
      <c r="Y23" s="202">
        <v>29</v>
      </c>
      <c r="Z23" s="67"/>
      <c r="AA23" s="68"/>
      <c r="AB23" s="68"/>
      <c r="AC23" s="285"/>
      <c r="AD23" s="68"/>
      <c r="AE23" s="68"/>
      <c r="AF23" s="278" t="s">
        <v>64</v>
      </c>
      <c r="AG23" s="201">
        <v>29</v>
      </c>
      <c r="AH23" s="68"/>
      <c r="AI23" s="67"/>
      <c r="AJ23" s="68"/>
      <c r="AK23" s="68"/>
      <c r="AL23" s="67"/>
      <c r="AM23" s="68"/>
      <c r="AN23" s="68"/>
      <c r="AO23" s="51"/>
      <c r="AP23" s="51"/>
    </row>
    <row r="24" spans="1:40" s="69" customFormat="1" ht="31.5" customHeight="1">
      <c r="A24" s="19">
        <v>5</v>
      </c>
      <c r="B24" s="187" t="s">
        <v>487</v>
      </c>
      <c r="C24" s="5" t="s">
        <v>684</v>
      </c>
      <c r="D24" s="5" t="s">
        <v>482</v>
      </c>
      <c r="E24" s="277" t="s">
        <v>436</v>
      </c>
      <c r="F24" s="201">
        <v>1</v>
      </c>
      <c r="G24" s="202">
        <v>1</v>
      </c>
      <c r="H24" s="285"/>
      <c r="I24" s="285"/>
      <c r="J24" s="285"/>
      <c r="K24" s="285"/>
      <c r="L24" s="285"/>
      <c r="M24" s="285"/>
      <c r="N24" s="278" t="s">
        <v>99</v>
      </c>
      <c r="O24" s="201">
        <v>1</v>
      </c>
      <c r="P24" s="68"/>
      <c r="Q24" s="67"/>
      <c r="R24" s="68"/>
      <c r="S24" s="68"/>
      <c r="T24" s="67"/>
      <c r="U24" s="68"/>
      <c r="V24" s="68"/>
      <c r="W24" s="277" t="s">
        <v>100</v>
      </c>
      <c r="X24" s="201">
        <v>1</v>
      </c>
      <c r="Y24" s="202">
        <v>1</v>
      </c>
      <c r="Z24" s="67"/>
      <c r="AA24" s="68"/>
      <c r="AB24" s="68"/>
      <c r="AC24" s="285"/>
      <c r="AD24" s="68"/>
      <c r="AE24" s="68"/>
      <c r="AF24" s="278" t="s">
        <v>64</v>
      </c>
      <c r="AG24" s="201">
        <v>1</v>
      </c>
      <c r="AH24" s="68"/>
      <c r="AI24" s="67"/>
      <c r="AJ24" s="68"/>
      <c r="AK24" s="68"/>
      <c r="AL24" s="67"/>
      <c r="AM24" s="68"/>
      <c r="AN24" s="68"/>
    </row>
    <row r="25" spans="1:42" s="69" customFormat="1" ht="15.75">
      <c r="A25" s="67">
        <v>6</v>
      </c>
      <c r="B25" s="2" t="s">
        <v>481</v>
      </c>
      <c r="C25" s="11">
        <v>29</v>
      </c>
      <c r="D25" s="10" t="s">
        <v>483</v>
      </c>
      <c r="E25" s="277" t="s">
        <v>436</v>
      </c>
      <c r="F25" s="201">
        <v>29</v>
      </c>
      <c r="G25" s="202">
        <v>29</v>
      </c>
      <c r="H25" s="285"/>
      <c r="I25" s="285"/>
      <c r="J25" s="285"/>
      <c r="K25" s="285"/>
      <c r="L25" s="285"/>
      <c r="M25" s="285"/>
      <c r="N25" s="278" t="s">
        <v>783</v>
      </c>
      <c r="O25" s="201">
        <v>29</v>
      </c>
      <c r="P25" s="68"/>
      <c r="Q25" s="67"/>
      <c r="R25" s="68"/>
      <c r="S25" s="68"/>
      <c r="T25" s="67"/>
      <c r="U25" s="68"/>
      <c r="V25" s="68"/>
      <c r="W25" s="277" t="s">
        <v>799</v>
      </c>
      <c r="X25" s="201">
        <v>29</v>
      </c>
      <c r="Y25" s="202">
        <v>29</v>
      </c>
      <c r="Z25" s="67"/>
      <c r="AA25" s="68"/>
      <c r="AB25" s="68"/>
      <c r="AC25" s="285"/>
      <c r="AD25" s="68"/>
      <c r="AE25" s="68"/>
      <c r="AF25" s="278" t="s">
        <v>64</v>
      </c>
      <c r="AG25" s="201">
        <v>29</v>
      </c>
      <c r="AH25" s="68"/>
      <c r="AI25" s="67"/>
      <c r="AJ25" s="68"/>
      <c r="AK25" s="68"/>
      <c r="AL25" s="67"/>
      <c r="AM25" s="68"/>
      <c r="AN25" s="68"/>
      <c r="AO25" s="51"/>
      <c r="AP25" s="51"/>
    </row>
    <row r="26" spans="1:40" s="69" customFormat="1" ht="30.75" customHeight="1">
      <c r="A26" s="19">
        <v>7</v>
      </c>
      <c r="B26" s="187" t="s">
        <v>486</v>
      </c>
      <c r="C26" s="5" t="s">
        <v>461</v>
      </c>
      <c r="D26" s="7"/>
      <c r="E26" s="277" t="s">
        <v>62</v>
      </c>
      <c r="F26" s="201"/>
      <c r="G26" s="202">
        <v>1</v>
      </c>
      <c r="H26" s="285"/>
      <c r="I26" s="285"/>
      <c r="J26" s="285"/>
      <c r="K26" s="285"/>
      <c r="L26" s="285"/>
      <c r="M26" s="285"/>
      <c r="N26" s="285"/>
      <c r="O26" s="68"/>
      <c r="P26" s="68"/>
      <c r="Q26" s="67"/>
      <c r="R26" s="68"/>
      <c r="S26" s="68"/>
      <c r="T26" s="67"/>
      <c r="U26" s="68"/>
      <c r="V26" s="68"/>
      <c r="W26" s="277" t="s">
        <v>332</v>
      </c>
      <c r="X26" s="68"/>
      <c r="Y26" s="202">
        <v>1</v>
      </c>
      <c r="Z26" s="67"/>
      <c r="AA26" s="68"/>
      <c r="AB26" s="68"/>
      <c r="AC26" s="285"/>
      <c r="AD26" s="68"/>
      <c r="AE26" s="68"/>
      <c r="AF26" s="285"/>
      <c r="AG26" s="68"/>
      <c r="AH26" s="68"/>
      <c r="AI26" s="67"/>
      <c r="AJ26" s="68"/>
      <c r="AK26" s="68"/>
      <c r="AL26" s="67"/>
      <c r="AM26" s="68"/>
      <c r="AN26" s="68"/>
    </row>
    <row r="27" spans="1:42" s="69" customFormat="1" ht="15.75">
      <c r="A27" s="67">
        <v>8</v>
      </c>
      <c r="B27" s="2" t="s">
        <v>609</v>
      </c>
      <c r="C27" s="5">
        <v>36</v>
      </c>
      <c r="D27" s="5">
        <v>36</v>
      </c>
      <c r="E27" s="277" t="s">
        <v>436</v>
      </c>
      <c r="F27" s="201">
        <v>36</v>
      </c>
      <c r="G27" s="202">
        <v>36</v>
      </c>
      <c r="H27" s="285"/>
      <c r="I27" s="285"/>
      <c r="J27" s="285"/>
      <c r="K27" s="285"/>
      <c r="L27" s="285"/>
      <c r="M27" s="285"/>
      <c r="N27" s="278" t="s">
        <v>783</v>
      </c>
      <c r="O27" s="201">
        <v>36</v>
      </c>
      <c r="P27" s="68"/>
      <c r="Q27" s="67"/>
      <c r="R27" s="68"/>
      <c r="S27" s="68"/>
      <c r="T27" s="67"/>
      <c r="U27" s="68"/>
      <c r="V27" s="68"/>
      <c r="W27" s="277" t="s">
        <v>799</v>
      </c>
      <c r="X27" s="201">
        <v>36</v>
      </c>
      <c r="Y27" s="202">
        <v>36</v>
      </c>
      <c r="Z27" s="67"/>
      <c r="AA27" s="68"/>
      <c r="AB27" s="68"/>
      <c r="AC27" s="285"/>
      <c r="AD27" s="68"/>
      <c r="AE27" s="68"/>
      <c r="AF27" s="278" t="s">
        <v>64</v>
      </c>
      <c r="AG27" s="201">
        <v>36</v>
      </c>
      <c r="AH27" s="68"/>
      <c r="AI27" s="67"/>
      <c r="AJ27" s="68"/>
      <c r="AK27" s="68"/>
      <c r="AL27" s="67"/>
      <c r="AM27" s="68"/>
      <c r="AN27" s="68"/>
      <c r="AO27" s="51"/>
      <c r="AP27" s="51"/>
    </row>
    <row r="28" spans="1:42" s="69" customFormat="1" ht="15.75">
      <c r="A28" s="19">
        <v>9</v>
      </c>
      <c r="B28" s="2" t="s">
        <v>608</v>
      </c>
      <c r="C28" s="5">
        <v>24</v>
      </c>
      <c r="D28" s="5">
        <v>24</v>
      </c>
      <c r="E28" s="277" t="s">
        <v>63</v>
      </c>
      <c r="F28" s="201">
        <v>24</v>
      </c>
      <c r="G28" s="202">
        <v>24</v>
      </c>
      <c r="H28" s="285"/>
      <c r="I28" s="285"/>
      <c r="J28" s="285"/>
      <c r="K28" s="285"/>
      <c r="L28" s="285"/>
      <c r="M28" s="285"/>
      <c r="N28" s="278" t="s">
        <v>783</v>
      </c>
      <c r="O28" s="201">
        <v>24</v>
      </c>
      <c r="P28" s="68"/>
      <c r="Q28" s="67"/>
      <c r="R28" s="68"/>
      <c r="S28" s="68"/>
      <c r="T28" s="67"/>
      <c r="U28" s="68"/>
      <c r="V28" s="68"/>
      <c r="W28" s="277" t="s">
        <v>799</v>
      </c>
      <c r="X28" s="201">
        <v>24</v>
      </c>
      <c r="Y28" s="202">
        <v>24</v>
      </c>
      <c r="Z28" s="67"/>
      <c r="AA28" s="68"/>
      <c r="AB28" s="68"/>
      <c r="AC28" s="285"/>
      <c r="AD28" s="68"/>
      <c r="AE28" s="68"/>
      <c r="AF28" s="278" t="s">
        <v>64</v>
      </c>
      <c r="AG28" s="201">
        <v>24</v>
      </c>
      <c r="AH28" s="68"/>
      <c r="AI28" s="67"/>
      <c r="AJ28" s="68"/>
      <c r="AK28" s="68"/>
      <c r="AL28" s="67"/>
      <c r="AM28" s="68"/>
      <c r="AN28" s="68"/>
      <c r="AO28" s="51"/>
      <c r="AP28" s="51"/>
    </row>
    <row r="29" spans="1:42" s="69" customFormat="1" ht="15.75">
      <c r="A29" s="67">
        <v>10</v>
      </c>
      <c r="B29" s="2" t="s">
        <v>478</v>
      </c>
      <c r="C29" s="5">
        <v>36</v>
      </c>
      <c r="D29" s="5">
        <v>36</v>
      </c>
      <c r="E29" s="277" t="s">
        <v>436</v>
      </c>
      <c r="F29" s="201">
        <v>36</v>
      </c>
      <c r="G29" s="202">
        <v>36</v>
      </c>
      <c r="H29" s="285"/>
      <c r="I29" s="285"/>
      <c r="J29" s="285"/>
      <c r="K29" s="285"/>
      <c r="L29" s="285"/>
      <c r="M29" s="285"/>
      <c r="N29" s="278" t="s">
        <v>783</v>
      </c>
      <c r="O29" s="201">
        <v>36</v>
      </c>
      <c r="P29" s="68"/>
      <c r="Q29" s="67"/>
      <c r="R29" s="68"/>
      <c r="S29" s="68"/>
      <c r="T29" s="67"/>
      <c r="U29" s="68"/>
      <c r="V29" s="68"/>
      <c r="W29" s="277" t="s">
        <v>799</v>
      </c>
      <c r="X29" s="201">
        <v>36</v>
      </c>
      <c r="Y29" s="202">
        <v>36</v>
      </c>
      <c r="Z29" s="67"/>
      <c r="AA29" s="68"/>
      <c r="AB29" s="68"/>
      <c r="AC29" s="285"/>
      <c r="AD29" s="68"/>
      <c r="AE29" s="68"/>
      <c r="AF29" s="278" t="s">
        <v>64</v>
      </c>
      <c r="AG29" s="201">
        <v>36</v>
      </c>
      <c r="AH29" s="68"/>
      <c r="AI29" s="67"/>
      <c r="AJ29" s="68"/>
      <c r="AK29" s="68"/>
      <c r="AL29" s="67"/>
      <c r="AM29" s="68"/>
      <c r="AN29" s="68"/>
      <c r="AO29" s="51"/>
      <c r="AP29" s="51"/>
    </row>
    <row r="30" spans="1:42" s="69" customFormat="1" ht="15.75">
      <c r="A30" s="19">
        <v>11</v>
      </c>
      <c r="B30" s="2" t="s">
        <v>479</v>
      </c>
      <c r="C30" s="5">
        <v>36</v>
      </c>
      <c r="D30" s="5">
        <v>36</v>
      </c>
      <c r="E30" s="277" t="s">
        <v>63</v>
      </c>
      <c r="F30" s="201">
        <v>36</v>
      </c>
      <c r="G30" s="202">
        <v>36</v>
      </c>
      <c r="H30" s="285"/>
      <c r="I30" s="285"/>
      <c r="J30" s="285"/>
      <c r="K30" s="285"/>
      <c r="L30" s="285"/>
      <c r="M30" s="285"/>
      <c r="N30" s="278" t="s">
        <v>783</v>
      </c>
      <c r="O30" s="201">
        <v>36</v>
      </c>
      <c r="P30" s="68"/>
      <c r="Q30" s="67"/>
      <c r="R30" s="68"/>
      <c r="S30" s="68"/>
      <c r="T30" s="67"/>
      <c r="U30" s="68"/>
      <c r="V30" s="68"/>
      <c r="W30" s="277" t="s">
        <v>799</v>
      </c>
      <c r="X30" s="201">
        <v>36</v>
      </c>
      <c r="Y30" s="202">
        <v>36</v>
      </c>
      <c r="Z30" s="67"/>
      <c r="AA30" s="68"/>
      <c r="AB30" s="68"/>
      <c r="AC30" s="285"/>
      <c r="AD30" s="68"/>
      <c r="AE30" s="68"/>
      <c r="AF30" s="278" t="s">
        <v>64</v>
      </c>
      <c r="AG30" s="201">
        <v>36</v>
      </c>
      <c r="AH30" s="68"/>
      <c r="AI30" s="67"/>
      <c r="AJ30" s="68"/>
      <c r="AK30" s="68"/>
      <c r="AL30" s="67"/>
      <c r="AM30" s="68"/>
      <c r="AN30" s="68"/>
      <c r="AO30" s="51"/>
      <c r="AP30" s="51"/>
    </row>
    <row r="31" spans="1:42" s="69" customFormat="1" ht="17.25" customHeight="1">
      <c r="A31" s="19">
        <v>12</v>
      </c>
      <c r="B31" s="2" t="s">
        <v>480</v>
      </c>
      <c r="C31" s="11">
        <v>27</v>
      </c>
      <c r="D31" s="9" t="s">
        <v>491</v>
      </c>
      <c r="E31" s="278" t="s">
        <v>91</v>
      </c>
      <c r="F31" s="201">
        <v>27</v>
      </c>
      <c r="G31" s="202">
        <v>27</v>
      </c>
      <c r="H31" s="285"/>
      <c r="I31" s="285"/>
      <c r="J31" s="285"/>
      <c r="K31" s="285"/>
      <c r="L31" s="285"/>
      <c r="M31" s="285"/>
      <c r="N31" s="285" t="s">
        <v>99</v>
      </c>
      <c r="O31" s="201">
        <v>27</v>
      </c>
      <c r="P31" s="68"/>
      <c r="Q31" s="67"/>
      <c r="R31" s="68"/>
      <c r="S31" s="68"/>
      <c r="T31" s="67"/>
      <c r="U31" s="68"/>
      <c r="V31" s="68"/>
      <c r="W31" s="277" t="s">
        <v>100</v>
      </c>
      <c r="X31" s="201">
        <v>27</v>
      </c>
      <c r="Y31" s="202">
        <v>27</v>
      </c>
      <c r="Z31" s="67"/>
      <c r="AA31" s="68"/>
      <c r="AB31" s="68"/>
      <c r="AC31" s="285"/>
      <c r="AD31" s="68"/>
      <c r="AE31" s="68"/>
      <c r="AF31" s="278" t="s">
        <v>64</v>
      </c>
      <c r="AG31" s="201">
        <v>27</v>
      </c>
      <c r="AH31" s="68"/>
      <c r="AI31" s="67"/>
      <c r="AJ31" s="68"/>
      <c r="AK31" s="68"/>
      <c r="AL31" s="67"/>
      <c r="AM31" s="68"/>
      <c r="AN31" s="68"/>
      <c r="AO31" s="51"/>
      <c r="AP31" s="51"/>
    </row>
    <row r="32" spans="1:42" s="69" customFormat="1" ht="15.75">
      <c r="A32" s="67">
        <v>13</v>
      </c>
      <c r="B32" s="2" t="s">
        <v>616</v>
      </c>
      <c r="C32" s="11">
        <v>18</v>
      </c>
      <c r="D32" s="9" t="s">
        <v>495</v>
      </c>
      <c r="E32" s="277" t="s">
        <v>91</v>
      </c>
      <c r="F32" s="201">
        <v>18</v>
      </c>
      <c r="G32" s="202">
        <v>18</v>
      </c>
      <c r="H32" s="285"/>
      <c r="I32" s="285"/>
      <c r="J32" s="285"/>
      <c r="K32" s="285"/>
      <c r="L32" s="285"/>
      <c r="M32" s="285"/>
      <c r="N32" s="285" t="s">
        <v>99</v>
      </c>
      <c r="O32" s="201">
        <v>18</v>
      </c>
      <c r="P32" s="68"/>
      <c r="Q32" s="67"/>
      <c r="R32" s="68"/>
      <c r="S32" s="68"/>
      <c r="T32" s="67"/>
      <c r="U32" s="68"/>
      <c r="V32" s="68"/>
      <c r="W32" s="67" t="s">
        <v>100</v>
      </c>
      <c r="X32" s="201">
        <v>18</v>
      </c>
      <c r="Y32" s="202">
        <v>18</v>
      </c>
      <c r="Z32" s="67"/>
      <c r="AA32" s="68"/>
      <c r="AB32" s="68"/>
      <c r="AC32" s="285"/>
      <c r="AD32" s="68"/>
      <c r="AE32" s="68"/>
      <c r="AF32" s="278" t="s">
        <v>64</v>
      </c>
      <c r="AG32" s="201">
        <v>18</v>
      </c>
      <c r="AH32" s="68"/>
      <c r="AI32" s="67"/>
      <c r="AJ32" s="68"/>
      <c r="AK32" s="68"/>
      <c r="AL32" s="67"/>
      <c r="AM32" s="68"/>
      <c r="AN32" s="68"/>
      <c r="AO32" s="51"/>
      <c r="AP32" s="51"/>
    </row>
    <row r="33" spans="1:42" s="69" customFormat="1" ht="15.75">
      <c r="A33" s="19">
        <v>14</v>
      </c>
      <c r="B33" s="2" t="s">
        <v>493</v>
      </c>
      <c r="C33" s="5">
        <v>8</v>
      </c>
      <c r="D33" s="9" t="s">
        <v>494</v>
      </c>
      <c r="E33" s="277" t="s">
        <v>91</v>
      </c>
      <c r="F33" s="201">
        <v>8</v>
      </c>
      <c r="G33" s="202">
        <v>8</v>
      </c>
      <c r="H33" s="285"/>
      <c r="I33" s="285"/>
      <c r="J33" s="285"/>
      <c r="K33" s="285"/>
      <c r="L33" s="285"/>
      <c r="M33" s="285"/>
      <c r="N33" s="285" t="s">
        <v>99</v>
      </c>
      <c r="O33" s="201">
        <v>8</v>
      </c>
      <c r="P33" s="68"/>
      <c r="Q33" s="67"/>
      <c r="R33" s="68"/>
      <c r="S33" s="68"/>
      <c r="T33" s="67"/>
      <c r="U33" s="68"/>
      <c r="V33" s="68"/>
      <c r="W33" s="67" t="s">
        <v>100</v>
      </c>
      <c r="X33" s="201">
        <v>8</v>
      </c>
      <c r="Y33" s="202">
        <v>8</v>
      </c>
      <c r="Z33" s="67"/>
      <c r="AA33" s="68"/>
      <c r="AB33" s="68"/>
      <c r="AC33" s="285"/>
      <c r="AD33" s="68"/>
      <c r="AE33" s="68"/>
      <c r="AF33" s="278" t="s">
        <v>64</v>
      </c>
      <c r="AG33" s="201">
        <v>8</v>
      </c>
      <c r="AH33" s="68"/>
      <c r="AI33" s="67"/>
      <c r="AJ33" s="68"/>
      <c r="AK33" s="68"/>
      <c r="AL33" s="67"/>
      <c r="AM33" s="68"/>
      <c r="AN33" s="68"/>
      <c r="AO33" s="51"/>
      <c r="AP33" s="51"/>
    </row>
    <row r="34" spans="1:42" s="69" customFormat="1" ht="15.75">
      <c r="A34" s="67">
        <v>15</v>
      </c>
      <c r="B34" s="2" t="s">
        <v>623</v>
      </c>
      <c r="C34" s="5">
        <v>24</v>
      </c>
      <c r="D34" s="5">
        <v>24</v>
      </c>
      <c r="E34" s="67"/>
      <c r="F34" s="67"/>
      <c r="G34" s="67"/>
      <c r="H34" s="278" t="s">
        <v>444</v>
      </c>
      <c r="I34" s="285">
        <v>24</v>
      </c>
      <c r="J34" s="285">
        <v>24</v>
      </c>
      <c r="K34" s="285"/>
      <c r="L34" s="285"/>
      <c r="M34" s="285"/>
      <c r="N34" s="285"/>
      <c r="O34" s="67"/>
      <c r="P34" s="67"/>
      <c r="Q34" s="277" t="s">
        <v>94</v>
      </c>
      <c r="R34" s="201">
        <v>24</v>
      </c>
      <c r="S34" s="67"/>
      <c r="T34" s="67"/>
      <c r="U34" s="67"/>
      <c r="V34" s="67"/>
      <c r="W34" s="67"/>
      <c r="X34" s="67"/>
      <c r="Y34" s="67"/>
      <c r="Z34" s="277" t="s">
        <v>810</v>
      </c>
      <c r="AA34" s="201">
        <v>24</v>
      </c>
      <c r="AB34" s="202">
        <v>24</v>
      </c>
      <c r="AC34" s="285"/>
      <c r="AD34" s="67"/>
      <c r="AE34" s="67"/>
      <c r="AF34" s="285"/>
      <c r="AG34" s="67"/>
      <c r="AH34" s="67"/>
      <c r="AI34" s="277" t="s">
        <v>828</v>
      </c>
      <c r="AJ34" s="201">
        <v>24</v>
      </c>
      <c r="AK34" s="67"/>
      <c r="AL34" s="67"/>
      <c r="AM34" s="67"/>
      <c r="AN34" s="67"/>
      <c r="AO34" s="51"/>
      <c r="AP34" s="51"/>
    </row>
    <row r="35" spans="1:42" s="69" customFormat="1" ht="15.75">
      <c r="A35" s="19">
        <v>16</v>
      </c>
      <c r="B35" s="2" t="s">
        <v>508</v>
      </c>
      <c r="C35" s="5">
        <v>104</v>
      </c>
      <c r="D35" s="5">
        <v>104</v>
      </c>
      <c r="E35" s="67"/>
      <c r="F35" s="67"/>
      <c r="G35" s="67"/>
      <c r="H35" s="285"/>
      <c r="I35" s="285"/>
      <c r="J35" s="285"/>
      <c r="K35" s="278" t="s">
        <v>781</v>
      </c>
      <c r="L35" s="285">
        <v>104</v>
      </c>
      <c r="M35" s="285">
        <v>104</v>
      </c>
      <c r="N35" s="285"/>
      <c r="O35" s="67"/>
      <c r="P35" s="67"/>
      <c r="Q35" s="67"/>
      <c r="R35" s="67"/>
      <c r="S35" s="67"/>
      <c r="T35" s="277" t="s">
        <v>797</v>
      </c>
      <c r="U35" s="201">
        <v>104</v>
      </c>
      <c r="V35" s="67"/>
      <c r="W35" s="67"/>
      <c r="X35" s="67"/>
      <c r="Y35" s="67"/>
      <c r="Z35" s="67"/>
      <c r="AA35" s="67"/>
      <c r="AB35" s="67"/>
      <c r="AC35" s="278" t="s">
        <v>65</v>
      </c>
      <c r="AD35" s="201">
        <v>104</v>
      </c>
      <c r="AE35" s="202">
        <v>104</v>
      </c>
      <c r="AF35" s="285"/>
      <c r="AG35" s="67"/>
      <c r="AH35" s="67"/>
      <c r="AI35" s="67"/>
      <c r="AJ35" s="67"/>
      <c r="AK35" s="67"/>
      <c r="AL35" s="277" t="s">
        <v>831</v>
      </c>
      <c r="AM35" s="201">
        <v>104</v>
      </c>
      <c r="AN35" s="67"/>
      <c r="AO35" s="51"/>
      <c r="AP35" s="51"/>
    </row>
    <row r="36" spans="1:40" s="69" customFormat="1" ht="30" customHeight="1">
      <c r="A36" s="67">
        <v>17</v>
      </c>
      <c r="B36" s="187" t="s">
        <v>834</v>
      </c>
      <c r="C36" s="5" t="s">
        <v>685</v>
      </c>
      <c r="D36" s="5"/>
      <c r="E36" s="67"/>
      <c r="F36" s="67"/>
      <c r="G36" s="67"/>
      <c r="H36" s="285"/>
      <c r="I36" s="285"/>
      <c r="J36" s="285"/>
      <c r="K36" s="278" t="s">
        <v>69</v>
      </c>
      <c r="L36" s="285"/>
      <c r="M36" s="285">
        <v>4</v>
      </c>
      <c r="N36" s="285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278" t="s">
        <v>729</v>
      </c>
      <c r="AD36" s="67"/>
      <c r="AE36" s="202">
        <v>4</v>
      </c>
      <c r="AF36" s="285"/>
      <c r="AG36" s="67"/>
      <c r="AH36" s="67"/>
      <c r="AI36" s="67"/>
      <c r="AJ36" s="67"/>
      <c r="AK36" s="67"/>
      <c r="AL36" s="67"/>
      <c r="AM36" s="67"/>
      <c r="AN36" s="67"/>
    </row>
    <row r="37" spans="1:40" s="69" customFormat="1" ht="30.75" customHeight="1">
      <c r="A37" s="19">
        <v>18</v>
      </c>
      <c r="B37" s="187" t="s">
        <v>129</v>
      </c>
      <c r="C37" s="5" t="s">
        <v>686</v>
      </c>
      <c r="D37" s="5"/>
      <c r="E37" s="67"/>
      <c r="F37" s="67"/>
      <c r="G37" s="67"/>
      <c r="H37" s="285"/>
      <c r="I37" s="285"/>
      <c r="J37" s="285"/>
      <c r="K37" s="278" t="s">
        <v>69</v>
      </c>
      <c r="L37" s="285"/>
      <c r="M37" s="285">
        <v>2</v>
      </c>
      <c r="N37" s="285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278" t="s">
        <v>729</v>
      </c>
      <c r="AD37" s="67"/>
      <c r="AE37" s="202">
        <v>2</v>
      </c>
      <c r="AF37" s="285"/>
      <c r="AG37" s="67"/>
      <c r="AH37" s="67"/>
      <c r="AI37" s="67"/>
      <c r="AJ37" s="67"/>
      <c r="AK37" s="67"/>
      <c r="AL37" s="67"/>
      <c r="AM37" s="67"/>
      <c r="AN37" s="67"/>
    </row>
    <row r="38" spans="1:40" s="69" customFormat="1" ht="15.75" customHeight="1">
      <c r="A38" s="67"/>
      <c r="B38" s="8" t="s">
        <v>451</v>
      </c>
      <c r="C38" s="20" t="s">
        <v>226</v>
      </c>
      <c r="D38" s="20" t="s">
        <v>227</v>
      </c>
      <c r="E38" s="8" t="s">
        <v>515</v>
      </c>
      <c r="F38" s="8"/>
      <c r="G38" s="8"/>
      <c r="H38" s="283" t="s">
        <v>460</v>
      </c>
      <c r="I38" s="283"/>
      <c r="J38" s="283"/>
      <c r="K38" s="283" t="s">
        <v>453</v>
      </c>
      <c r="L38" s="283"/>
      <c r="M38" s="283"/>
      <c r="N38" s="283" t="s">
        <v>516</v>
      </c>
      <c r="O38" s="8"/>
      <c r="P38" s="8"/>
      <c r="Q38" s="8" t="s">
        <v>454</v>
      </c>
      <c r="R38" s="8"/>
      <c r="S38" s="8"/>
      <c r="T38" s="8" t="s">
        <v>455</v>
      </c>
      <c r="U38" s="8"/>
      <c r="V38" s="8"/>
      <c r="W38" s="8" t="s">
        <v>456</v>
      </c>
      <c r="X38" s="8"/>
      <c r="Y38" s="8"/>
      <c r="Z38" s="8" t="s">
        <v>457</v>
      </c>
      <c r="AA38" s="8"/>
      <c r="AB38" s="8"/>
      <c r="AC38" s="283" t="s">
        <v>517</v>
      </c>
      <c r="AD38" s="8"/>
      <c r="AE38" s="8"/>
      <c r="AF38" s="283" t="s">
        <v>518</v>
      </c>
      <c r="AG38" s="8"/>
      <c r="AH38" s="8"/>
      <c r="AI38" s="8" t="s">
        <v>459</v>
      </c>
      <c r="AJ38" s="8"/>
      <c r="AK38" s="8"/>
      <c r="AL38" s="8" t="s">
        <v>458</v>
      </c>
      <c r="AM38" s="8"/>
      <c r="AN38" s="8"/>
    </row>
    <row r="39" spans="1:40" s="140" customFormat="1" ht="61.5" customHeight="1">
      <c r="A39" s="67">
        <v>19</v>
      </c>
      <c r="B39" s="187" t="s">
        <v>373</v>
      </c>
      <c r="C39" s="5" t="s">
        <v>466</v>
      </c>
      <c r="D39" s="5" t="s">
        <v>502</v>
      </c>
      <c r="E39" s="67"/>
      <c r="F39" s="67"/>
      <c r="G39" s="67"/>
      <c r="H39" s="278" t="s">
        <v>444</v>
      </c>
      <c r="I39" s="285">
        <v>1</v>
      </c>
      <c r="J39" s="285">
        <v>4</v>
      </c>
      <c r="K39" s="285"/>
      <c r="L39" s="285"/>
      <c r="M39" s="285"/>
      <c r="N39" s="285"/>
      <c r="O39" s="68"/>
      <c r="P39" s="68"/>
      <c r="Q39" s="277" t="s">
        <v>94</v>
      </c>
      <c r="R39" s="201">
        <v>1</v>
      </c>
      <c r="S39" s="67"/>
      <c r="T39" s="67"/>
      <c r="U39" s="67"/>
      <c r="V39" s="67"/>
      <c r="W39" s="67"/>
      <c r="X39" s="67"/>
      <c r="Y39" s="67"/>
      <c r="Z39" s="138" t="s">
        <v>810</v>
      </c>
      <c r="AA39" s="201">
        <v>1</v>
      </c>
      <c r="AB39" s="202">
        <v>4</v>
      </c>
      <c r="AC39" s="286"/>
      <c r="AD39" s="67"/>
      <c r="AE39" s="67"/>
      <c r="AF39" s="286"/>
      <c r="AG39" s="67"/>
      <c r="AH39" s="67"/>
      <c r="AI39" s="277" t="s">
        <v>828</v>
      </c>
      <c r="AJ39" s="201">
        <v>1</v>
      </c>
      <c r="AK39" s="67"/>
      <c r="AL39" s="139"/>
      <c r="AM39" s="67"/>
      <c r="AN39" s="67"/>
    </row>
    <row r="40" spans="1:40" s="69" customFormat="1" ht="15.75">
      <c r="A40" s="139">
        <v>20</v>
      </c>
      <c r="B40" s="2" t="s">
        <v>501</v>
      </c>
      <c r="C40" s="11">
        <v>27</v>
      </c>
      <c r="D40" s="9" t="s">
        <v>506</v>
      </c>
      <c r="E40" s="67"/>
      <c r="F40" s="67"/>
      <c r="G40" s="67"/>
      <c r="H40" s="278" t="s">
        <v>444</v>
      </c>
      <c r="I40" s="285">
        <v>27</v>
      </c>
      <c r="J40" s="285">
        <v>27</v>
      </c>
      <c r="K40" s="285"/>
      <c r="L40" s="285"/>
      <c r="M40" s="285"/>
      <c r="N40" s="285"/>
      <c r="O40" s="68"/>
      <c r="P40" s="68"/>
      <c r="Q40" s="277" t="s">
        <v>94</v>
      </c>
      <c r="R40" s="201">
        <v>27</v>
      </c>
      <c r="S40" s="67"/>
      <c r="T40" s="67"/>
      <c r="U40" s="67"/>
      <c r="V40" s="67"/>
      <c r="W40" s="67"/>
      <c r="X40" s="67"/>
      <c r="Y40" s="67"/>
      <c r="Z40" s="277" t="s">
        <v>810</v>
      </c>
      <c r="AA40" s="201">
        <v>27</v>
      </c>
      <c r="AB40" s="202">
        <v>27</v>
      </c>
      <c r="AC40" s="285"/>
      <c r="AD40" s="67"/>
      <c r="AE40" s="67"/>
      <c r="AF40" s="285"/>
      <c r="AG40" s="67"/>
      <c r="AH40" s="67"/>
      <c r="AI40" s="277" t="s">
        <v>828</v>
      </c>
      <c r="AJ40" s="201">
        <v>27</v>
      </c>
      <c r="AK40" s="67"/>
      <c r="AL40" s="67"/>
      <c r="AM40" s="67"/>
      <c r="AN40" s="67"/>
    </row>
    <row r="41" spans="1:40" s="140" customFormat="1" ht="17.25" customHeight="1">
      <c r="A41" s="67">
        <v>21</v>
      </c>
      <c r="B41" s="2" t="s">
        <v>504</v>
      </c>
      <c r="C41" s="5">
        <v>36</v>
      </c>
      <c r="D41" s="5">
        <v>36</v>
      </c>
      <c r="E41" s="67"/>
      <c r="F41" s="67"/>
      <c r="G41" s="67"/>
      <c r="H41" s="278" t="s">
        <v>444</v>
      </c>
      <c r="I41" s="285">
        <v>36</v>
      </c>
      <c r="J41" s="285">
        <v>36</v>
      </c>
      <c r="K41" s="285"/>
      <c r="L41" s="285"/>
      <c r="M41" s="285"/>
      <c r="N41" s="285"/>
      <c r="O41" s="68"/>
      <c r="P41" s="68"/>
      <c r="Q41" s="277" t="s">
        <v>94</v>
      </c>
      <c r="R41" s="201">
        <v>36</v>
      </c>
      <c r="S41" s="67"/>
      <c r="T41" s="67"/>
      <c r="U41" s="67"/>
      <c r="V41" s="67"/>
      <c r="W41" s="67"/>
      <c r="X41" s="67"/>
      <c r="Y41" s="67"/>
      <c r="Z41" s="138" t="s">
        <v>810</v>
      </c>
      <c r="AA41" s="201">
        <v>36</v>
      </c>
      <c r="AB41" s="202">
        <v>36</v>
      </c>
      <c r="AC41" s="286"/>
      <c r="AD41" s="67"/>
      <c r="AE41" s="67"/>
      <c r="AF41" s="286"/>
      <c r="AG41" s="67"/>
      <c r="AH41" s="67"/>
      <c r="AI41" s="277" t="s">
        <v>828</v>
      </c>
      <c r="AJ41" s="201">
        <v>36</v>
      </c>
      <c r="AK41" s="67"/>
      <c r="AL41" s="139"/>
      <c r="AM41" s="67"/>
      <c r="AN41" s="67"/>
    </row>
    <row r="42" spans="1:40" s="140" customFormat="1" ht="16.5" customHeight="1">
      <c r="A42" s="139">
        <v>22</v>
      </c>
      <c r="B42" s="2" t="s">
        <v>617</v>
      </c>
      <c r="C42" s="11">
        <v>24</v>
      </c>
      <c r="D42" s="11">
        <v>24</v>
      </c>
      <c r="E42" s="277" t="s">
        <v>776</v>
      </c>
      <c r="F42" s="201">
        <v>24</v>
      </c>
      <c r="G42" s="202">
        <v>24</v>
      </c>
      <c r="H42" s="285"/>
      <c r="I42" s="285"/>
      <c r="J42" s="285"/>
      <c r="K42" s="285"/>
      <c r="L42" s="285"/>
      <c r="M42" s="285"/>
      <c r="N42" s="278" t="s">
        <v>784</v>
      </c>
      <c r="O42" s="201">
        <v>24</v>
      </c>
      <c r="P42" s="68"/>
      <c r="Q42" s="67"/>
      <c r="R42" s="68"/>
      <c r="S42" s="68"/>
      <c r="T42" s="67"/>
      <c r="U42" s="68"/>
      <c r="V42" s="68"/>
      <c r="W42" s="138" t="s">
        <v>800</v>
      </c>
      <c r="X42" s="201">
        <v>24</v>
      </c>
      <c r="Y42" s="202">
        <v>24</v>
      </c>
      <c r="Z42" s="139"/>
      <c r="AA42" s="68"/>
      <c r="AB42" s="68"/>
      <c r="AC42" s="286"/>
      <c r="AD42" s="68"/>
      <c r="AE42" s="68"/>
      <c r="AF42" s="278" t="s">
        <v>817</v>
      </c>
      <c r="AG42" s="201">
        <v>24</v>
      </c>
      <c r="AH42" s="68"/>
      <c r="AI42" s="139"/>
      <c r="AJ42" s="68"/>
      <c r="AK42" s="68"/>
      <c r="AL42" s="139"/>
      <c r="AM42" s="68"/>
      <c r="AN42" s="68"/>
    </row>
    <row r="43" spans="1:42" s="69" customFormat="1" ht="18.75" customHeight="1">
      <c r="A43" s="139">
        <v>23</v>
      </c>
      <c r="B43" s="2" t="s">
        <v>489</v>
      </c>
      <c r="C43" s="11">
        <v>4</v>
      </c>
      <c r="D43" s="11">
        <v>4</v>
      </c>
      <c r="E43" s="277" t="s">
        <v>776</v>
      </c>
      <c r="F43" s="201">
        <v>4</v>
      </c>
      <c r="G43" s="202">
        <v>4</v>
      </c>
      <c r="H43" s="285"/>
      <c r="I43" s="285"/>
      <c r="J43" s="285"/>
      <c r="K43" s="285"/>
      <c r="L43" s="285"/>
      <c r="M43" s="285"/>
      <c r="N43" s="278" t="s">
        <v>784</v>
      </c>
      <c r="O43" s="201">
        <v>4</v>
      </c>
      <c r="P43" s="68"/>
      <c r="Q43" s="67"/>
      <c r="R43" s="68"/>
      <c r="S43" s="68"/>
      <c r="T43" s="67"/>
      <c r="U43" s="68"/>
      <c r="V43" s="68"/>
      <c r="W43" s="277" t="s">
        <v>800</v>
      </c>
      <c r="X43" s="201">
        <v>4</v>
      </c>
      <c r="Y43" s="202">
        <v>4</v>
      </c>
      <c r="Z43" s="67"/>
      <c r="AA43" s="68"/>
      <c r="AB43" s="68"/>
      <c r="AC43" s="285"/>
      <c r="AD43" s="68"/>
      <c r="AE43" s="68"/>
      <c r="AF43" s="278" t="s">
        <v>88</v>
      </c>
      <c r="AG43" s="201">
        <v>4</v>
      </c>
      <c r="AH43" s="68"/>
      <c r="AI43" s="67"/>
      <c r="AJ43" s="68"/>
      <c r="AK43" s="68"/>
      <c r="AL43" s="67"/>
      <c r="AM43" s="68"/>
      <c r="AN43" s="68"/>
      <c r="AO43" s="51"/>
      <c r="AP43" s="260"/>
    </row>
    <row r="44" spans="1:42" s="69" customFormat="1" ht="26.25" customHeight="1">
      <c r="A44" s="139">
        <v>24</v>
      </c>
      <c r="B44" s="2" t="s">
        <v>512</v>
      </c>
      <c r="C44" s="11" t="s">
        <v>687</v>
      </c>
      <c r="D44" s="7" t="s">
        <v>688</v>
      </c>
      <c r="E44" s="277" t="s">
        <v>776</v>
      </c>
      <c r="F44" s="201">
        <v>6</v>
      </c>
      <c r="G44" s="202">
        <v>6</v>
      </c>
      <c r="H44" s="285"/>
      <c r="I44" s="285"/>
      <c r="J44" s="285"/>
      <c r="K44" s="285"/>
      <c r="L44" s="285"/>
      <c r="M44" s="285"/>
      <c r="N44" s="278" t="s">
        <v>784</v>
      </c>
      <c r="O44" s="201">
        <v>6</v>
      </c>
      <c r="P44" s="68"/>
      <c r="Q44" s="67"/>
      <c r="R44" s="68"/>
      <c r="S44" s="68"/>
      <c r="T44" s="67"/>
      <c r="U44" s="68"/>
      <c r="V44" s="68"/>
      <c r="W44" s="277" t="s">
        <v>800</v>
      </c>
      <c r="X44" s="201">
        <v>6</v>
      </c>
      <c r="Y44" s="202">
        <v>6</v>
      </c>
      <c r="Z44" s="67"/>
      <c r="AA44" s="68"/>
      <c r="AB44" s="68"/>
      <c r="AC44" s="285"/>
      <c r="AD44" s="68"/>
      <c r="AE44" s="68"/>
      <c r="AF44" s="278" t="s">
        <v>817</v>
      </c>
      <c r="AG44" s="201">
        <v>6</v>
      </c>
      <c r="AH44" s="68"/>
      <c r="AI44" s="67"/>
      <c r="AJ44" s="68"/>
      <c r="AK44" s="68"/>
      <c r="AL44" s="67"/>
      <c r="AM44" s="68"/>
      <c r="AN44" s="68"/>
      <c r="AO44" s="51"/>
      <c r="AP44" s="260"/>
    </row>
    <row r="45" spans="1:41" s="69" customFormat="1" ht="44.25" customHeight="1">
      <c r="A45" s="139">
        <v>25</v>
      </c>
      <c r="B45" s="187" t="s">
        <v>374</v>
      </c>
      <c r="C45" s="11" t="s">
        <v>689</v>
      </c>
      <c r="D45" s="7"/>
      <c r="E45" s="277" t="s">
        <v>777</v>
      </c>
      <c r="F45" s="201"/>
      <c r="G45" s="202">
        <v>2</v>
      </c>
      <c r="H45" s="285"/>
      <c r="I45" s="285"/>
      <c r="J45" s="285"/>
      <c r="K45" s="285"/>
      <c r="L45" s="285"/>
      <c r="M45" s="285"/>
      <c r="N45" s="285"/>
      <c r="O45" s="68"/>
      <c r="P45" s="68"/>
      <c r="Q45" s="67"/>
      <c r="R45" s="68"/>
      <c r="S45" s="68"/>
      <c r="T45" s="67"/>
      <c r="U45" s="68"/>
      <c r="V45" s="68"/>
      <c r="W45" s="277" t="s">
        <v>369</v>
      </c>
      <c r="X45" s="68"/>
      <c r="Y45" s="202">
        <v>2</v>
      </c>
      <c r="Z45" s="67"/>
      <c r="AA45" s="68"/>
      <c r="AB45" s="68"/>
      <c r="AC45" s="285"/>
      <c r="AD45" s="68"/>
      <c r="AE45" s="68"/>
      <c r="AF45" s="285"/>
      <c r="AG45" s="68"/>
      <c r="AH45" s="68"/>
      <c r="AI45" s="67"/>
      <c r="AJ45" s="68"/>
      <c r="AK45" s="68"/>
      <c r="AL45" s="67"/>
      <c r="AM45" s="68"/>
      <c r="AN45" s="68"/>
      <c r="AO45" s="51"/>
    </row>
    <row r="46" spans="1:42" s="69" customFormat="1" ht="15.75">
      <c r="A46" s="139">
        <v>26</v>
      </c>
      <c r="B46" s="2" t="s">
        <v>614</v>
      </c>
      <c r="C46" s="5">
        <v>12</v>
      </c>
      <c r="D46" s="5">
        <v>12</v>
      </c>
      <c r="E46" s="67"/>
      <c r="F46" s="67"/>
      <c r="G46" s="67"/>
      <c r="H46" s="285"/>
      <c r="I46" s="285"/>
      <c r="J46" s="285"/>
      <c r="K46" s="278" t="s">
        <v>781</v>
      </c>
      <c r="L46" s="285">
        <v>12</v>
      </c>
      <c r="M46" s="285">
        <v>12</v>
      </c>
      <c r="N46" s="285"/>
      <c r="O46" s="68"/>
      <c r="P46" s="68"/>
      <c r="Q46" s="67"/>
      <c r="R46" s="68"/>
      <c r="S46" s="68"/>
      <c r="T46" s="277" t="s">
        <v>797</v>
      </c>
      <c r="U46" s="201">
        <v>12</v>
      </c>
      <c r="V46" s="68"/>
      <c r="W46" s="67"/>
      <c r="X46" s="68"/>
      <c r="Y46" s="68"/>
      <c r="Z46" s="67"/>
      <c r="AA46" s="68"/>
      <c r="AB46" s="68"/>
      <c r="AC46" s="278" t="s">
        <v>65</v>
      </c>
      <c r="AD46" s="201">
        <v>12</v>
      </c>
      <c r="AE46" s="202">
        <v>12</v>
      </c>
      <c r="AF46" s="285"/>
      <c r="AG46" s="68"/>
      <c r="AH46" s="68"/>
      <c r="AI46" s="67"/>
      <c r="AJ46" s="68"/>
      <c r="AK46" s="68"/>
      <c r="AL46" s="277" t="s">
        <v>831</v>
      </c>
      <c r="AM46" s="201">
        <v>12</v>
      </c>
      <c r="AN46" s="67"/>
      <c r="AO46" s="51"/>
      <c r="AP46" s="51"/>
    </row>
    <row r="47" spans="1:42" s="69" customFormat="1" ht="15.75">
      <c r="A47" s="139">
        <v>27</v>
      </c>
      <c r="B47" s="2" t="s">
        <v>490</v>
      </c>
      <c r="C47" s="5">
        <v>27</v>
      </c>
      <c r="D47" s="5">
        <v>27</v>
      </c>
      <c r="E47" s="277" t="s">
        <v>776</v>
      </c>
      <c r="F47" s="201">
        <v>27</v>
      </c>
      <c r="G47" s="202">
        <v>27</v>
      </c>
      <c r="H47" s="285"/>
      <c r="I47" s="285"/>
      <c r="J47" s="285"/>
      <c r="K47" s="285"/>
      <c r="L47" s="285"/>
      <c r="M47" s="285"/>
      <c r="N47" s="278" t="s">
        <v>784</v>
      </c>
      <c r="O47" s="201">
        <v>27</v>
      </c>
      <c r="P47" s="68"/>
      <c r="Q47" s="67"/>
      <c r="R47" s="68"/>
      <c r="S47" s="68"/>
      <c r="T47" s="67"/>
      <c r="U47" s="68"/>
      <c r="V47" s="68"/>
      <c r="W47" s="278" t="s">
        <v>800</v>
      </c>
      <c r="X47" s="201">
        <v>27</v>
      </c>
      <c r="Y47" s="202">
        <v>27</v>
      </c>
      <c r="Z47" s="67"/>
      <c r="AA47" s="68"/>
      <c r="AB47" s="68"/>
      <c r="AC47" s="285"/>
      <c r="AD47" s="68"/>
      <c r="AE47" s="68"/>
      <c r="AF47" s="278" t="s">
        <v>818</v>
      </c>
      <c r="AG47" s="201">
        <v>27</v>
      </c>
      <c r="AH47" s="68"/>
      <c r="AI47" s="67"/>
      <c r="AJ47" s="68"/>
      <c r="AK47" s="68"/>
      <c r="AL47" s="67"/>
      <c r="AM47" s="68"/>
      <c r="AN47" s="68"/>
      <c r="AO47" s="51"/>
      <c r="AP47" s="51"/>
    </row>
    <row r="48" spans="1:42" s="69" customFormat="1" ht="15.75">
      <c r="A48" s="139">
        <v>28</v>
      </c>
      <c r="B48" s="2" t="s">
        <v>505</v>
      </c>
      <c r="C48" s="5">
        <v>27</v>
      </c>
      <c r="D48" s="9" t="s">
        <v>506</v>
      </c>
      <c r="E48" s="67"/>
      <c r="F48" s="67"/>
      <c r="G48" s="67"/>
      <c r="H48" s="285"/>
      <c r="I48" s="285"/>
      <c r="J48" s="285"/>
      <c r="K48" s="278" t="s">
        <v>781</v>
      </c>
      <c r="L48" s="285">
        <v>27</v>
      </c>
      <c r="M48" s="285">
        <v>27</v>
      </c>
      <c r="N48" s="285"/>
      <c r="O48" s="68"/>
      <c r="P48" s="68"/>
      <c r="Q48" s="67"/>
      <c r="R48" s="67"/>
      <c r="S48" s="67"/>
      <c r="T48" s="277" t="s">
        <v>797</v>
      </c>
      <c r="U48" s="201">
        <v>27</v>
      </c>
      <c r="V48" s="67"/>
      <c r="W48" s="67"/>
      <c r="X48" s="67"/>
      <c r="Y48" s="67"/>
      <c r="Z48" s="67"/>
      <c r="AA48" s="67"/>
      <c r="AB48" s="67"/>
      <c r="AC48" s="278" t="s">
        <v>65</v>
      </c>
      <c r="AD48" s="201">
        <v>27</v>
      </c>
      <c r="AE48" s="202">
        <v>27</v>
      </c>
      <c r="AF48" s="285"/>
      <c r="AG48" s="67"/>
      <c r="AH48" s="67"/>
      <c r="AI48" s="67"/>
      <c r="AJ48" s="67"/>
      <c r="AK48" s="67"/>
      <c r="AL48" s="277" t="s">
        <v>832</v>
      </c>
      <c r="AM48" s="201">
        <v>27</v>
      </c>
      <c r="AN48" s="67"/>
      <c r="AO48" s="51"/>
      <c r="AP48" s="51"/>
    </row>
    <row r="49" spans="1:42" s="69" customFormat="1" ht="15.75">
      <c r="A49" s="139">
        <v>29</v>
      </c>
      <c r="B49" s="2" t="s">
        <v>615</v>
      </c>
      <c r="C49" s="11">
        <v>27</v>
      </c>
      <c r="D49" s="9" t="s">
        <v>491</v>
      </c>
      <c r="E49" s="277" t="s">
        <v>776</v>
      </c>
      <c r="F49" s="201">
        <v>27</v>
      </c>
      <c r="G49" s="202">
        <v>27</v>
      </c>
      <c r="H49" s="285"/>
      <c r="I49" s="285"/>
      <c r="J49" s="285"/>
      <c r="K49" s="285"/>
      <c r="L49" s="285"/>
      <c r="M49" s="285"/>
      <c r="N49" s="278" t="s">
        <v>784</v>
      </c>
      <c r="O49" s="201">
        <v>27</v>
      </c>
      <c r="P49" s="68"/>
      <c r="Q49" s="67"/>
      <c r="R49" s="68"/>
      <c r="S49" s="68"/>
      <c r="T49" s="67"/>
      <c r="U49" s="68"/>
      <c r="V49" s="68"/>
      <c r="W49" s="277" t="s">
        <v>800</v>
      </c>
      <c r="X49" s="201">
        <v>27</v>
      </c>
      <c r="Y49" s="202">
        <v>27</v>
      </c>
      <c r="Z49" s="68"/>
      <c r="AA49" s="68"/>
      <c r="AB49" s="68"/>
      <c r="AC49" s="285"/>
      <c r="AD49" s="68"/>
      <c r="AE49" s="68"/>
      <c r="AF49" s="278" t="s">
        <v>818</v>
      </c>
      <c r="AG49" s="201">
        <v>27</v>
      </c>
      <c r="AH49" s="68"/>
      <c r="AI49" s="68"/>
      <c r="AJ49" s="68"/>
      <c r="AK49" s="68"/>
      <c r="AL49" s="67"/>
      <c r="AM49" s="68"/>
      <c r="AN49" s="68"/>
      <c r="AO49" s="51"/>
      <c r="AP49" s="51"/>
    </row>
    <row r="50" spans="1:42" s="69" customFormat="1" ht="15.75">
      <c r="A50" s="139">
        <v>30</v>
      </c>
      <c r="B50" s="2" t="s">
        <v>475</v>
      </c>
      <c r="C50" s="5">
        <v>24</v>
      </c>
      <c r="D50" s="5">
        <v>24</v>
      </c>
      <c r="E50" s="277" t="s">
        <v>776</v>
      </c>
      <c r="F50" s="201">
        <v>24</v>
      </c>
      <c r="G50" s="202">
        <v>24</v>
      </c>
      <c r="H50" s="285"/>
      <c r="I50" s="285"/>
      <c r="J50" s="285"/>
      <c r="K50" s="285"/>
      <c r="L50" s="285"/>
      <c r="M50" s="285"/>
      <c r="N50" s="278" t="s">
        <v>784</v>
      </c>
      <c r="O50" s="201">
        <v>24</v>
      </c>
      <c r="P50" s="68"/>
      <c r="Q50" s="67"/>
      <c r="R50" s="68"/>
      <c r="S50" s="68"/>
      <c r="T50" s="67"/>
      <c r="U50" s="68"/>
      <c r="V50" s="68"/>
      <c r="W50" s="277" t="s">
        <v>800</v>
      </c>
      <c r="X50" s="201">
        <v>24</v>
      </c>
      <c r="Y50" s="202">
        <v>24</v>
      </c>
      <c r="Z50" s="68"/>
      <c r="AA50" s="68"/>
      <c r="AB50" s="68"/>
      <c r="AC50" s="285"/>
      <c r="AD50" s="68"/>
      <c r="AE50" s="68"/>
      <c r="AF50" s="278" t="s">
        <v>818</v>
      </c>
      <c r="AG50" s="201">
        <v>24</v>
      </c>
      <c r="AH50" s="68"/>
      <c r="AI50" s="68"/>
      <c r="AJ50" s="68"/>
      <c r="AK50" s="68"/>
      <c r="AL50" s="67"/>
      <c r="AM50" s="68"/>
      <c r="AN50" s="68"/>
      <c r="AO50" s="51"/>
      <c r="AP50" s="51"/>
    </row>
    <row r="51" spans="1:43" s="140" customFormat="1" ht="19.5" customHeight="1">
      <c r="A51" s="139">
        <v>31</v>
      </c>
      <c r="B51" s="2" t="s">
        <v>507</v>
      </c>
      <c r="C51" s="5">
        <v>5</v>
      </c>
      <c r="D51" s="5" t="s">
        <v>690</v>
      </c>
      <c r="E51" s="67"/>
      <c r="F51" s="67"/>
      <c r="G51" s="67"/>
      <c r="H51" s="278" t="s">
        <v>780</v>
      </c>
      <c r="I51" s="285">
        <v>3</v>
      </c>
      <c r="J51" s="285"/>
      <c r="K51" s="285"/>
      <c r="L51" s="285"/>
      <c r="M51" s="285"/>
      <c r="N51" s="285"/>
      <c r="O51" s="68"/>
      <c r="P51" s="68"/>
      <c r="Q51" s="277" t="s">
        <v>795</v>
      </c>
      <c r="R51" s="201">
        <v>3</v>
      </c>
      <c r="S51" s="213">
        <v>5</v>
      </c>
      <c r="T51" s="67"/>
      <c r="U51" s="67"/>
      <c r="V51" s="67"/>
      <c r="W51" s="67"/>
      <c r="X51" s="67"/>
      <c r="Y51" s="67"/>
      <c r="Z51" s="277" t="s">
        <v>811</v>
      </c>
      <c r="AA51" s="201">
        <v>3</v>
      </c>
      <c r="AB51" s="67"/>
      <c r="AC51" s="285"/>
      <c r="AD51" s="67"/>
      <c r="AE51" s="67"/>
      <c r="AF51" s="285"/>
      <c r="AG51" s="67"/>
      <c r="AH51" s="67"/>
      <c r="AI51" s="138" t="s">
        <v>830</v>
      </c>
      <c r="AJ51" s="201">
        <v>3</v>
      </c>
      <c r="AK51" s="202">
        <v>5</v>
      </c>
      <c r="AL51" s="139"/>
      <c r="AM51" s="67"/>
      <c r="AN51" s="67"/>
      <c r="AO51" s="51"/>
      <c r="AP51" s="51"/>
      <c r="AQ51" s="141"/>
    </row>
    <row r="52" spans="1:42" s="69" customFormat="1" ht="18" customHeight="1">
      <c r="A52" s="139">
        <v>32</v>
      </c>
      <c r="B52" s="2" t="s">
        <v>484</v>
      </c>
      <c r="C52" s="11">
        <v>28</v>
      </c>
      <c r="D52" s="11">
        <v>28</v>
      </c>
      <c r="E52" s="67"/>
      <c r="F52" s="67"/>
      <c r="G52" s="67"/>
      <c r="H52" s="285"/>
      <c r="I52" s="285"/>
      <c r="J52" s="285"/>
      <c r="K52" s="278" t="s">
        <v>781</v>
      </c>
      <c r="L52" s="285">
        <v>28</v>
      </c>
      <c r="M52" s="285">
        <v>28</v>
      </c>
      <c r="N52" s="285"/>
      <c r="O52" s="68"/>
      <c r="P52" s="68"/>
      <c r="Q52" s="67"/>
      <c r="R52" s="67"/>
      <c r="S52" s="67"/>
      <c r="T52" s="277" t="s">
        <v>797</v>
      </c>
      <c r="U52" s="201">
        <v>28</v>
      </c>
      <c r="V52" s="67"/>
      <c r="W52" s="67"/>
      <c r="X52" s="67"/>
      <c r="Y52" s="67"/>
      <c r="Z52" s="67"/>
      <c r="AA52" s="67"/>
      <c r="AB52" s="67"/>
      <c r="AC52" s="278" t="s">
        <v>65</v>
      </c>
      <c r="AD52" s="201">
        <v>28</v>
      </c>
      <c r="AE52" s="202">
        <v>28</v>
      </c>
      <c r="AF52" s="285"/>
      <c r="AG52" s="67"/>
      <c r="AH52" s="67"/>
      <c r="AI52" s="67"/>
      <c r="AJ52" s="67"/>
      <c r="AK52" s="67"/>
      <c r="AL52" s="277" t="s">
        <v>831</v>
      </c>
      <c r="AM52" s="201">
        <v>28</v>
      </c>
      <c r="AN52" s="67"/>
      <c r="AO52" s="51"/>
      <c r="AP52" s="51"/>
    </row>
    <row r="53" spans="1:40" s="69" customFormat="1" ht="77.25" customHeight="1">
      <c r="A53" s="139">
        <v>33</v>
      </c>
      <c r="B53" s="187" t="s">
        <v>375</v>
      </c>
      <c r="C53" s="11" t="s">
        <v>471</v>
      </c>
      <c r="D53" s="11"/>
      <c r="E53" s="67"/>
      <c r="F53" s="67"/>
      <c r="G53" s="67"/>
      <c r="H53" s="285"/>
      <c r="I53" s="285"/>
      <c r="J53" s="285"/>
      <c r="K53" s="287" t="s">
        <v>69</v>
      </c>
      <c r="L53" s="285"/>
      <c r="M53" s="285">
        <v>2</v>
      </c>
      <c r="N53" s="285"/>
      <c r="O53" s="68"/>
      <c r="P53" s="68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287" t="s">
        <v>729</v>
      </c>
      <c r="AD53" s="67"/>
      <c r="AE53" s="202">
        <v>2</v>
      </c>
      <c r="AF53" s="285"/>
      <c r="AG53" s="67"/>
      <c r="AH53" s="67"/>
      <c r="AI53" s="67"/>
      <c r="AJ53" s="67"/>
      <c r="AK53" s="67"/>
      <c r="AL53" s="67"/>
      <c r="AM53" s="67"/>
      <c r="AN53" s="67"/>
    </row>
    <row r="54" spans="1:42" s="69" customFormat="1" ht="62.25" customHeight="1">
      <c r="A54" s="139">
        <v>34</v>
      </c>
      <c r="B54" s="2" t="s">
        <v>488</v>
      </c>
      <c r="C54" s="11" t="s">
        <v>691</v>
      </c>
      <c r="D54" s="11" t="s">
        <v>692</v>
      </c>
      <c r="E54" s="277" t="s">
        <v>776</v>
      </c>
      <c r="F54" s="201">
        <v>13</v>
      </c>
      <c r="G54" s="202">
        <v>14</v>
      </c>
      <c r="H54" s="285"/>
      <c r="I54" s="285"/>
      <c r="J54" s="285"/>
      <c r="K54" s="285"/>
      <c r="L54" s="285"/>
      <c r="M54" s="285"/>
      <c r="N54" s="278" t="s">
        <v>784</v>
      </c>
      <c r="O54" s="201">
        <v>13</v>
      </c>
      <c r="P54" s="68"/>
      <c r="Q54" s="67"/>
      <c r="R54" s="68"/>
      <c r="S54" s="68"/>
      <c r="T54" s="67"/>
      <c r="U54" s="68"/>
      <c r="V54" s="68"/>
      <c r="W54" s="277" t="s">
        <v>800</v>
      </c>
      <c r="X54" s="201">
        <v>13</v>
      </c>
      <c r="Y54" s="202">
        <v>14</v>
      </c>
      <c r="Z54" s="68"/>
      <c r="AA54" s="68"/>
      <c r="AB54" s="68"/>
      <c r="AC54" s="285"/>
      <c r="AD54" s="68"/>
      <c r="AE54" s="68"/>
      <c r="AF54" s="278" t="s">
        <v>817</v>
      </c>
      <c r="AG54" s="201">
        <v>13</v>
      </c>
      <c r="AH54" s="68"/>
      <c r="AI54" s="68"/>
      <c r="AJ54" s="68"/>
      <c r="AK54" s="68"/>
      <c r="AL54" s="68"/>
      <c r="AM54" s="68"/>
      <c r="AN54" s="68"/>
      <c r="AO54" s="51"/>
      <c r="AP54" s="51"/>
    </row>
    <row r="55" spans="1:40" s="69" customFormat="1" ht="31.5" customHeight="1">
      <c r="A55" s="139">
        <v>35</v>
      </c>
      <c r="B55" s="187" t="s">
        <v>680</v>
      </c>
      <c r="C55" s="11" t="s">
        <v>465</v>
      </c>
      <c r="D55" s="7" t="s">
        <v>463</v>
      </c>
      <c r="E55" s="277" t="s">
        <v>778</v>
      </c>
      <c r="F55" s="201"/>
      <c r="G55" s="202">
        <v>1</v>
      </c>
      <c r="H55" s="285"/>
      <c r="I55" s="285"/>
      <c r="J55" s="285"/>
      <c r="K55" s="285"/>
      <c r="L55" s="285"/>
      <c r="M55" s="285"/>
      <c r="N55" s="285"/>
      <c r="O55" s="68"/>
      <c r="P55" s="68"/>
      <c r="Q55" s="67"/>
      <c r="R55" s="68"/>
      <c r="S55" s="68"/>
      <c r="T55" s="67"/>
      <c r="U55" s="68"/>
      <c r="V55" s="68"/>
      <c r="W55" s="277" t="s">
        <v>369</v>
      </c>
      <c r="X55" s="68"/>
      <c r="Y55" s="202">
        <v>1</v>
      </c>
      <c r="Z55" s="68"/>
      <c r="AA55" s="68"/>
      <c r="AB55" s="68"/>
      <c r="AC55" s="285"/>
      <c r="AD55" s="68"/>
      <c r="AE55" s="68"/>
      <c r="AF55" s="285"/>
      <c r="AG55" s="68"/>
      <c r="AH55" s="68"/>
      <c r="AI55" s="68"/>
      <c r="AJ55" s="68"/>
      <c r="AK55" s="68"/>
      <c r="AL55" s="68"/>
      <c r="AM55" s="68"/>
      <c r="AN55" s="68"/>
    </row>
    <row r="56" spans="1:42" s="69" customFormat="1" ht="20.25" customHeight="1">
      <c r="A56" s="139">
        <v>36</v>
      </c>
      <c r="B56" s="2" t="s">
        <v>492</v>
      </c>
      <c r="C56" s="5">
        <v>23</v>
      </c>
      <c r="D56" s="5">
        <v>23</v>
      </c>
      <c r="E56" s="277" t="s">
        <v>776</v>
      </c>
      <c r="F56" s="201">
        <v>23</v>
      </c>
      <c r="G56" s="202">
        <v>23</v>
      </c>
      <c r="H56" s="285"/>
      <c r="I56" s="285"/>
      <c r="J56" s="285"/>
      <c r="K56" s="285"/>
      <c r="L56" s="285"/>
      <c r="M56" s="285"/>
      <c r="N56" s="278" t="s">
        <v>784</v>
      </c>
      <c r="O56" s="201">
        <v>23</v>
      </c>
      <c r="P56" s="68"/>
      <c r="Q56" s="67"/>
      <c r="R56" s="68"/>
      <c r="S56" s="68"/>
      <c r="T56" s="67"/>
      <c r="U56" s="68"/>
      <c r="V56" s="68"/>
      <c r="W56" s="277" t="s">
        <v>800</v>
      </c>
      <c r="X56" s="201">
        <v>23</v>
      </c>
      <c r="Y56" s="202">
        <v>23</v>
      </c>
      <c r="Z56" s="68"/>
      <c r="AA56" s="68"/>
      <c r="AB56" s="68"/>
      <c r="AC56" s="285"/>
      <c r="AD56" s="68"/>
      <c r="AE56" s="68"/>
      <c r="AF56" s="278" t="s">
        <v>88</v>
      </c>
      <c r="AG56" s="201">
        <v>23</v>
      </c>
      <c r="AH56" s="68"/>
      <c r="AI56" s="68"/>
      <c r="AJ56" s="68"/>
      <c r="AK56" s="68"/>
      <c r="AL56" s="68"/>
      <c r="AM56" s="68"/>
      <c r="AN56" s="68"/>
      <c r="AO56" s="51"/>
      <c r="AP56" s="51"/>
    </row>
    <row r="57" spans="1:42" s="69" customFormat="1" ht="22.5" customHeight="1">
      <c r="A57" s="139">
        <v>37</v>
      </c>
      <c r="B57" s="2" t="s">
        <v>496</v>
      </c>
      <c r="C57" s="11">
        <v>21</v>
      </c>
      <c r="D57" s="9" t="s">
        <v>497</v>
      </c>
      <c r="E57" s="277" t="s">
        <v>776</v>
      </c>
      <c r="F57" s="201">
        <v>21</v>
      </c>
      <c r="G57" s="202">
        <v>21</v>
      </c>
      <c r="H57" s="285"/>
      <c r="I57" s="285"/>
      <c r="J57" s="285"/>
      <c r="K57" s="285"/>
      <c r="L57" s="285"/>
      <c r="M57" s="285"/>
      <c r="N57" s="278" t="s">
        <v>784</v>
      </c>
      <c r="O57" s="201">
        <v>21</v>
      </c>
      <c r="P57" s="68"/>
      <c r="Q57" s="67"/>
      <c r="R57" s="68"/>
      <c r="S57" s="68"/>
      <c r="T57" s="67"/>
      <c r="U57" s="68"/>
      <c r="V57" s="68"/>
      <c r="W57" s="277" t="s">
        <v>800</v>
      </c>
      <c r="X57" s="201">
        <v>21</v>
      </c>
      <c r="Y57" s="202">
        <v>21</v>
      </c>
      <c r="Z57" s="68"/>
      <c r="AA57" s="68"/>
      <c r="AB57" s="68"/>
      <c r="AC57" s="285"/>
      <c r="AD57" s="68"/>
      <c r="AE57" s="68"/>
      <c r="AF57" s="278" t="s">
        <v>88</v>
      </c>
      <c r="AG57" s="201">
        <v>21</v>
      </c>
      <c r="AH57" s="68"/>
      <c r="AI57" s="68"/>
      <c r="AJ57" s="68"/>
      <c r="AK57" s="68"/>
      <c r="AL57" s="68"/>
      <c r="AM57" s="68"/>
      <c r="AN57" s="68"/>
      <c r="AO57" s="51"/>
      <c r="AP57" s="51"/>
    </row>
    <row r="58" spans="8:32" s="21" customFormat="1" ht="12.75">
      <c r="H58" s="288"/>
      <c r="I58" s="288"/>
      <c r="J58" s="288"/>
      <c r="K58" s="288"/>
      <c r="L58" s="288"/>
      <c r="M58" s="288"/>
      <c r="N58" s="288"/>
      <c r="AC58" s="288"/>
      <c r="AF58" s="288"/>
    </row>
    <row r="59" spans="1:40" s="69" customFormat="1" ht="13.5" customHeight="1">
      <c r="A59" s="67"/>
      <c r="B59" s="8" t="s">
        <v>451</v>
      </c>
      <c r="C59" s="20" t="s">
        <v>226</v>
      </c>
      <c r="D59" s="20" t="s">
        <v>227</v>
      </c>
      <c r="E59" s="8" t="s">
        <v>515</v>
      </c>
      <c r="F59" s="8"/>
      <c r="G59" s="8"/>
      <c r="H59" s="283" t="s">
        <v>460</v>
      </c>
      <c r="I59" s="283"/>
      <c r="J59" s="283"/>
      <c r="K59" s="283" t="s">
        <v>453</v>
      </c>
      <c r="L59" s="283"/>
      <c r="M59" s="283"/>
      <c r="N59" s="283" t="s">
        <v>516</v>
      </c>
      <c r="O59" s="8"/>
      <c r="P59" s="8"/>
      <c r="Q59" s="8" t="s">
        <v>454</v>
      </c>
      <c r="R59" s="8"/>
      <c r="S59" s="8"/>
      <c r="T59" s="8" t="s">
        <v>455</v>
      </c>
      <c r="U59" s="8"/>
      <c r="V59" s="8"/>
      <c r="W59" s="8" t="s">
        <v>456</v>
      </c>
      <c r="X59" s="8"/>
      <c r="Y59" s="8"/>
      <c r="Z59" s="8" t="s">
        <v>457</v>
      </c>
      <c r="AA59" s="8"/>
      <c r="AB59" s="8"/>
      <c r="AC59" s="283" t="s">
        <v>517</v>
      </c>
      <c r="AD59" s="8"/>
      <c r="AE59" s="8"/>
      <c r="AF59" s="283" t="s">
        <v>518</v>
      </c>
      <c r="AG59" s="8"/>
      <c r="AH59" s="8"/>
      <c r="AI59" s="8" t="s">
        <v>459</v>
      </c>
      <c r="AJ59" s="8"/>
      <c r="AK59" s="8"/>
      <c r="AL59" s="8" t="s">
        <v>458</v>
      </c>
      <c r="AM59" s="8"/>
      <c r="AN59" s="8"/>
    </row>
    <row r="60" spans="1:40" s="69" customFormat="1" ht="32.25" customHeight="1">
      <c r="A60" s="68">
        <v>38</v>
      </c>
      <c r="B60" s="187" t="s">
        <v>372</v>
      </c>
      <c r="C60" s="11" t="s">
        <v>410</v>
      </c>
      <c r="D60" s="9"/>
      <c r="E60" s="277" t="s">
        <v>777</v>
      </c>
      <c r="F60" s="68"/>
      <c r="G60" s="202">
        <v>1</v>
      </c>
      <c r="H60" s="285"/>
      <c r="I60" s="285"/>
      <c r="J60" s="285"/>
      <c r="K60" s="285"/>
      <c r="L60" s="285"/>
      <c r="M60" s="285"/>
      <c r="N60" s="285"/>
      <c r="O60" s="68"/>
      <c r="P60" s="68"/>
      <c r="Q60" s="67"/>
      <c r="R60" s="68"/>
      <c r="S60" s="68"/>
      <c r="T60" s="68"/>
      <c r="U60" s="68"/>
      <c r="V60" s="68"/>
      <c r="W60" s="277" t="s">
        <v>369</v>
      </c>
      <c r="X60" s="68"/>
      <c r="Y60" s="202">
        <v>1</v>
      </c>
      <c r="Z60" s="68"/>
      <c r="AA60" s="68"/>
      <c r="AB60" s="68"/>
      <c r="AC60" s="285"/>
      <c r="AD60" s="68"/>
      <c r="AE60" s="68"/>
      <c r="AF60" s="285"/>
      <c r="AG60" s="68"/>
      <c r="AH60" s="68"/>
      <c r="AI60" s="68"/>
      <c r="AJ60" s="68"/>
      <c r="AK60" s="68"/>
      <c r="AL60" s="68"/>
      <c r="AM60" s="68"/>
      <c r="AN60" s="68"/>
    </row>
    <row r="61" spans="1:40" s="69" customFormat="1" ht="34.5" customHeight="1">
      <c r="A61" s="68">
        <v>39</v>
      </c>
      <c r="B61" s="187" t="s">
        <v>412</v>
      </c>
      <c r="C61" s="11" t="s">
        <v>410</v>
      </c>
      <c r="D61" s="9"/>
      <c r="E61" s="277" t="s">
        <v>777</v>
      </c>
      <c r="F61" s="68"/>
      <c r="G61" s="202">
        <v>1</v>
      </c>
      <c r="H61" s="285"/>
      <c r="I61" s="285"/>
      <c r="J61" s="285"/>
      <c r="K61" s="285"/>
      <c r="L61" s="285"/>
      <c r="M61" s="285"/>
      <c r="N61" s="285"/>
      <c r="O61" s="68"/>
      <c r="P61" s="68"/>
      <c r="Q61" s="67"/>
      <c r="R61" s="68"/>
      <c r="S61" s="68"/>
      <c r="T61" s="68"/>
      <c r="U61" s="68"/>
      <c r="V61" s="68"/>
      <c r="W61" s="277" t="s">
        <v>369</v>
      </c>
      <c r="X61" s="68"/>
      <c r="Y61" s="202">
        <v>1</v>
      </c>
      <c r="Z61" s="68"/>
      <c r="AA61" s="68"/>
      <c r="AB61" s="68"/>
      <c r="AC61" s="285"/>
      <c r="AD61" s="68"/>
      <c r="AE61" s="68"/>
      <c r="AF61" s="285"/>
      <c r="AG61" s="68"/>
      <c r="AH61" s="68"/>
      <c r="AI61" s="68"/>
      <c r="AJ61" s="68"/>
      <c r="AK61" s="68"/>
      <c r="AL61" s="68"/>
      <c r="AM61" s="68"/>
      <c r="AN61" s="68"/>
    </row>
    <row r="62" spans="1:40" s="69" customFormat="1" ht="48" customHeight="1">
      <c r="A62" s="68">
        <v>40</v>
      </c>
      <c r="B62" s="187" t="s">
        <v>360</v>
      </c>
      <c r="C62" s="5" t="s">
        <v>461</v>
      </c>
      <c r="D62" s="5" t="s">
        <v>482</v>
      </c>
      <c r="E62" s="277" t="s">
        <v>776</v>
      </c>
      <c r="F62" s="201">
        <v>1</v>
      </c>
      <c r="G62" s="202">
        <v>1</v>
      </c>
      <c r="H62" s="285"/>
      <c r="I62" s="285"/>
      <c r="J62" s="285"/>
      <c r="K62" s="285"/>
      <c r="L62" s="285"/>
      <c r="M62" s="285"/>
      <c r="N62" s="278" t="s">
        <v>792</v>
      </c>
      <c r="O62" s="201">
        <v>1</v>
      </c>
      <c r="P62" s="68"/>
      <c r="Q62" s="67"/>
      <c r="R62" s="68"/>
      <c r="S62" s="68"/>
      <c r="T62" s="68"/>
      <c r="U62" s="68"/>
      <c r="V62" s="68"/>
      <c r="W62" s="277" t="s">
        <v>800</v>
      </c>
      <c r="X62" s="201">
        <v>1</v>
      </c>
      <c r="Y62" s="202">
        <v>1</v>
      </c>
      <c r="Z62" s="68"/>
      <c r="AA62" s="68"/>
      <c r="AB62" s="68"/>
      <c r="AC62" s="285"/>
      <c r="AD62" s="68"/>
      <c r="AE62" s="68"/>
      <c r="AF62" s="278" t="s">
        <v>88</v>
      </c>
      <c r="AG62" s="201">
        <v>1</v>
      </c>
      <c r="AH62" s="68"/>
      <c r="AI62" s="68"/>
      <c r="AJ62" s="68"/>
      <c r="AK62" s="68"/>
      <c r="AL62" s="68"/>
      <c r="AM62" s="68"/>
      <c r="AN62" s="68"/>
    </row>
    <row r="63" spans="1:40" s="69" customFormat="1" ht="63" customHeight="1">
      <c r="A63" s="68">
        <v>41</v>
      </c>
      <c r="B63" s="188" t="s">
        <v>413</v>
      </c>
      <c r="C63" s="5" t="s">
        <v>414</v>
      </c>
      <c r="D63" s="5"/>
      <c r="E63" s="278" t="s">
        <v>777</v>
      </c>
      <c r="F63" s="68"/>
      <c r="G63" s="202">
        <v>1</v>
      </c>
      <c r="H63" s="285"/>
      <c r="I63" s="285"/>
      <c r="J63" s="285"/>
      <c r="K63" s="285"/>
      <c r="L63" s="285"/>
      <c r="M63" s="285"/>
      <c r="N63" s="285"/>
      <c r="O63" s="68"/>
      <c r="P63" s="68"/>
      <c r="Q63" s="67"/>
      <c r="R63" s="68"/>
      <c r="S63" s="68"/>
      <c r="T63" s="68"/>
      <c r="U63" s="68"/>
      <c r="V63" s="68"/>
      <c r="W63" s="277" t="s">
        <v>369</v>
      </c>
      <c r="X63" s="68"/>
      <c r="Y63" s="202">
        <v>1</v>
      </c>
      <c r="Z63" s="68"/>
      <c r="AA63" s="68"/>
      <c r="AB63" s="68"/>
      <c r="AC63" s="285"/>
      <c r="AD63" s="68"/>
      <c r="AE63" s="68"/>
      <c r="AF63" s="285"/>
      <c r="AG63" s="68"/>
      <c r="AH63" s="68"/>
      <c r="AI63" s="68"/>
      <c r="AJ63" s="68"/>
      <c r="AK63" s="68"/>
      <c r="AL63" s="68"/>
      <c r="AM63" s="68"/>
      <c r="AN63" s="68"/>
    </row>
    <row r="64" spans="1:40" s="69" customFormat="1" ht="18.75" customHeight="1">
      <c r="A64" s="68">
        <v>42</v>
      </c>
      <c r="B64" s="2" t="s">
        <v>485</v>
      </c>
      <c r="C64" s="11">
        <v>25</v>
      </c>
      <c r="D64" s="11">
        <v>25</v>
      </c>
      <c r="E64" s="67"/>
      <c r="F64" s="67"/>
      <c r="G64" s="67"/>
      <c r="H64" s="285"/>
      <c r="I64" s="285"/>
      <c r="J64" s="285"/>
      <c r="K64" s="278" t="s">
        <v>781</v>
      </c>
      <c r="L64" s="285">
        <v>25</v>
      </c>
      <c r="M64" s="285">
        <v>25</v>
      </c>
      <c r="N64" s="285"/>
      <c r="O64" s="68"/>
      <c r="P64" s="68"/>
      <c r="Q64" s="67"/>
      <c r="R64" s="67"/>
      <c r="S64" s="67"/>
      <c r="T64" s="277" t="s">
        <v>797</v>
      </c>
      <c r="U64" s="201">
        <v>25</v>
      </c>
      <c r="V64" s="67"/>
      <c r="W64" s="67"/>
      <c r="X64" s="67"/>
      <c r="Y64" s="67"/>
      <c r="Z64" s="67"/>
      <c r="AA64" s="67"/>
      <c r="AB64" s="67"/>
      <c r="AC64" s="278" t="s">
        <v>65</v>
      </c>
      <c r="AD64" s="201">
        <v>25</v>
      </c>
      <c r="AE64" s="202">
        <v>25</v>
      </c>
      <c r="AF64" s="285"/>
      <c r="AG64" s="67"/>
      <c r="AH64" s="67"/>
      <c r="AI64" s="67"/>
      <c r="AJ64" s="67"/>
      <c r="AK64" s="67"/>
      <c r="AL64" s="277" t="s">
        <v>831</v>
      </c>
      <c r="AM64" s="201">
        <v>25</v>
      </c>
      <c r="AN64" s="67"/>
    </row>
    <row r="65" spans="1:40" s="69" customFormat="1" ht="33" customHeight="1">
      <c r="A65" s="68">
        <v>43</v>
      </c>
      <c r="B65" s="187" t="s">
        <v>415</v>
      </c>
      <c r="C65" s="11" t="s">
        <v>416</v>
      </c>
      <c r="D65" s="11"/>
      <c r="E65" s="67"/>
      <c r="F65" s="67"/>
      <c r="G65" s="67"/>
      <c r="H65" s="285"/>
      <c r="I65" s="285"/>
      <c r="J65" s="285"/>
      <c r="K65" s="278" t="s">
        <v>69</v>
      </c>
      <c r="L65" s="285"/>
      <c r="M65" s="285">
        <v>2</v>
      </c>
      <c r="N65" s="285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278" t="s">
        <v>729</v>
      </c>
      <c r="AD65" s="67"/>
      <c r="AE65" s="202">
        <v>2</v>
      </c>
      <c r="AF65" s="285"/>
      <c r="AG65" s="67"/>
      <c r="AH65" s="67"/>
      <c r="AI65" s="67"/>
      <c r="AJ65" s="67"/>
      <c r="AK65" s="67"/>
      <c r="AL65" s="67"/>
      <c r="AM65" s="67"/>
      <c r="AN65" s="67"/>
    </row>
    <row r="66" spans="1:40" s="69" customFormat="1" ht="33" customHeight="1">
      <c r="A66" s="68">
        <v>44</v>
      </c>
      <c r="B66" s="296" t="s">
        <v>682</v>
      </c>
      <c r="C66" s="11" t="s">
        <v>414</v>
      </c>
      <c r="D66" s="11"/>
      <c r="E66" s="67"/>
      <c r="F66" s="67"/>
      <c r="G66" s="67"/>
      <c r="H66" s="285"/>
      <c r="I66" s="285"/>
      <c r="J66" s="285"/>
      <c r="K66" s="278" t="s">
        <v>69</v>
      </c>
      <c r="L66" s="285"/>
      <c r="M66" s="285">
        <v>1</v>
      </c>
      <c r="N66" s="285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278" t="s">
        <v>729</v>
      </c>
      <c r="AD66" s="67"/>
      <c r="AE66" s="202">
        <v>1</v>
      </c>
      <c r="AF66" s="285"/>
      <c r="AG66" s="67"/>
      <c r="AH66" s="67"/>
      <c r="AI66" s="67"/>
      <c r="AJ66" s="67"/>
      <c r="AK66" s="67"/>
      <c r="AL66" s="67"/>
      <c r="AM66" s="67"/>
      <c r="AN66" s="67"/>
    </row>
    <row r="67" spans="1:40" s="69" customFormat="1" ht="35.25" customHeight="1">
      <c r="A67" s="68">
        <v>45</v>
      </c>
      <c r="B67" s="187" t="s">
        <v>835</v>
      </c>
      <c r="C67" s="11" t="s">
        <v>414</v>
      </c>
      <c r="D67" s="11"/>
      <c r="E67" s="67"/>
      <c r="F67" s="67"/>
      <c r="G67" s="67"/>
      <c r="H67" s="285"/>
      <c r="I67" s="285"/>
      <c r="J67" s="285"/>
      <c r="K67" s="278" t="s">
        <v>69</v>
      </c>
      <c r="L67" s="285"/>
      <c r="M67" s="285">
        <v>1</v>
      </c>
      <c r="N67" s="285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278" t="s">
        <v>729</v>
      </c>
      <c r="AD67" s="67"/>
      <c r="AE67" s="202">
        <v>1</v>
      </c>
      <c r="AF67" s="285"/>
      <c r="AG67" s="67"/>
      <c r="AH67" s="67"/>
      <c r="AI67" s="67"/>
      <c r="AJ67" s="67"/>
      <c r="AK67" s="67"/>
      <c r="AL67" s="67"/>
      <c r="AM67" s="67"/>
      <c r="AN67" s="67"/>
    </row>
    <row r="68" spans="1:40" s="69" customFormat="1" ht="34.5" customHeight="1">
      <c r="A68" s="68">
        <v>46</v>
      </c>
      <c r="B68" s="187" t="s">
        <v>622</v>
      </c>
      <c r="C68" s="5" t="s">
        <v>461</v>
      </c>
      <c r="D68" s="7" t="s">
        <v>463</v>
      </c>
      <c r="E68" s="67"/>
      <c r="F68" s="67"/>
      <c r="G68" s="67"/>
      <c r="H68" s="285"/>
      <c r="I68" s="285"/>
      <c r="J68" s="285"/>
      <c r="K68" s="278" t="s">
        <v>69</v>
      </c>
      <c r="L68" s="285"/>
      <c r="M68" s="285">
        <v>1</v>
      </c>
      <c r="N68" s="285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278" t="s">
        <v>729</v>
      </c>
      <c r="AD68" s="67"/>
      <c r="AE68" s="202">
        <v>1</v>
      </c>
      <c r="AF68" s="285"/>
      <c r="AG68" s="67"/>
      <c r="AH68" s="67"/>
      <c r="AI68" s="67"/>
      <c r="AJ68" s="67"/>
      <c r="AK68" s="67"/>
      <c r="AL68" s="67"/>
      <c r="AM68" s="67"/>
      <c r="AN68" s="67"/>
    </row>
    <row r="69" spans="1:40" s="69" customFormat="1" ht="15.75">
      <c r="A69" s="68">
        <v>47</v>
      </c>
      <c r="B69" s="2" t="s">
        <v>498</v>
      </c>
      <c r="C69" s="11">
        <v>46</v>
      </c>
      <c r="D69" s="9" t="s">
        <v>499</v>
      </c>
      <c r="E69" s="277" t="s">
        <v>776</v>
      </c>
      <c r="F69" s="201">
        <v>46</v>
      </c>
      <c r="G69" s="202">
        <v>46</v>
      </c>
      <c r="H69" s="285"/>
      <c r="I69" s="285"/>
      <c r="J69" s="285"/>
      <c r="K69" s="285"/>
      <c r="L69" s="285"/>
      <c r="M69" s="285"/>
      <c r="N69" s="278" t="s">
        <v>784</v>
      </c>
      <c r="O69" s="212">
        <v>46</v>
      </c>
      <c r="P69" s="68"/>
      <c r="Q69" s="67"/>
      <c r="R69" s="68"/>
      <c r="S69" s="68"/>
      <c r="T69" s="68"/>
      <c r="U69" s="68"/>
      <c r="V69" s="68"/>
      <c r="W69" s="277" t="s">
        <v>800</v>
      </c>
      <c r="X69" s="201">
        <v>46</v>
      </c>
      <c r="Y69" s="202">
        <v>46</v>
      </c>
      <c r="Z69" s="68"/>
      <c r="AA69" s="68"/>
      <c r="AB69" s="68"/>
      <c r="AC69" s="285"/>
      <c r="AD69" s="68"/>
      <c r="AE69" s="68"/>
      <c r="AF69" s="278" t="s">
        <v>88</v>
      </c>
      <c r="AG69" s="201">
        <v>46</v>
      </c>
      <c r="AH69" s="68"/>
      <c r="AI69" s="68"/>
      <c r="AJ69" s="68"/>
      <c r="AK69" s="68"/>
      <c r="AL69" s="68"/>
      <c r="AM69" s="68"/>
      <c r="AN69" s="68"/>
    </row>
    <row r="70" spans="1:40" s="69" customFormat="1" ht="32.25" customHeight="1">
      <c r="A70" s="68">
        <v>48</v>
      </c>
      <c r="B70" s="187" t="s">
        <v>417</v>
      </c>
      <c r="C70" s="11" t="s">
        <v>414</v>
      </c>
      <c r="D70" s="9"/>
      <c r="E70" s="277" t="s">
        <v>777</v>
      </c>
      <c r="F70" s="68"/>
      <c r="G70" s="202">
        <v>1</v>
      </c>
      <c r="H70" s="285"/>
      <c r="I70" s="285"/>
      <c r="J70" s="285"/>
      <c r="K70" s="285"/>
      <c r="L70" s="285"/>
      <c r="M70" s="285"/>
      <c r="N70" s="285"/>
      <c r="O70" s="68"/>
      <c r="P70" s="68"/>
      <c r="Q70" s="67"/>
      <c r="R70" s="68"/>
      <c r="S70" s="68"/>
      <c r="T70" s="68"/>
      <c r="U70" s="68"/>
      <c r="V70" s="68"/>
      <c r="W70" s="277" t="s">
        <v>369</v>
      </c>
      <c r="X70" s="68"/>
      <c r="Y70" s="202">
        <v>1</v>
      </c>
      <c r="Z70" s="68"/>
      <c r="AA70" s="68"/>
      <c r="AB70" s="68"/>
      <c r="AC70" s="285"/>
      <c r="AD70" s="68"/>
      <c r="AE70" s="68"/>
      <c r="AF70" s="285"/>
      <c r="AG70" s="68"/>
      <c r="AH70" s="68"/>
      <c r="AI70" s="68"/>
      <c r="AJ70" s="68"/>
      <c r="AK70" s="68"/>
      <c r="AL70" s="68"/>
      <c r="AM70" s="68"/>
      <c r="AN70" s="68"/>
    </row>
    <row r="71" spans="1:40" s="69" customFormat="1" ht="32.25" customHeight="1">
      <c r="A71" s="68">
        <v>49</v>
      </c>
      <c r="B71" s="187" t="s">
        <v>371</v>
      </c>
      <c r="C71" s="5" t="s">
        <v>500</v>
      </c>
      <c r="D71" s="7" t="s">
        <v>463</v>
      </c>
      <c r="E71" s="277" t="s">
        <v>778</v>
      </c>
      <c r="F71" s="68"/>
      <c r="G71" s="202">
        <v>3</v>
      </c>
      <c r="H71" s="285"/>
      <c r="I71" s="285"/>
      <c r="J71" s="285"/>
      <c r="K71" s="285"/>
      <c r="L71" s="285"/>
      <c r="M71" s="285"/>
      <c r="N71" s="285"/>
      <c r="O71" s="68"/>
      <c r="P71" s="68"/>
      <c r="Q71" s="67"/>
      <c r="R71" s="68"/>
      <c r="S71" s="68"/>
      <c r="T71" s="68"/>
      <c r="U71" s="68"/>
      <c r="V71" s="68"/>
      <c r="W71" s="277" t="s">
        <v>369</v>
      </c>
      <c r="X71" s="68"/>
      <c r="Y71" s="202">
        <v>3</v>
      </c>
      <c r="Z71" s="68"/>
      <c r="AA71" s="68"/>
      <c r="AB71" s="68"/>
      <c r="AC71" s="285"/>
      <c r="AD71" s="68"/>
      <c r="AE71" s="68"/>
      <c r="AF71" s="285"/>
      <c r="AG71" s="68"/>
      <c r="AH71" s="68"/>
      <c r="AI71" s="68"/>
      <c r="AJ71" s="68"/>
      <c r="AK71" s="68"/>
      <c r="AL71" s="68"/>
      <c r="AM71" s="68"/>
      <c r="AN71" s="68"/>
    </row>
    <row r="72" spans="1:40" s="69" customFormat="1" ht="15.75">
      <c r="A72" s="68">
        <v>50</v>
      </c>
      <c r="B72" s="2" t="s">
        <v>841</v>
      </c>
      <c r="C72" s="5">
        <v>8</v>
      </c>
      <c r="D72" s="5">
        <v>8</v>
      </c>
      <c r="E72" s="67"/>
      <c r="F72" s="67"/>
      <c r="G72" s="67"/>
      <c r="H72" s="285"/>
      <c r="I72" s="285"/>
      <c r="J72" s="285"/>
      <c r="K72" s="278" t="s">
        <v>781</v>
      </c>
      <c r="L72" s="285">
        <v>8</v>
      </c>
      <c r="M72" s="285">
        <v>8</v>
      </c>
      <c r="N72" s="285"/>
      <c r="O72" s="67"/>
      <c r="P72" s="67"/>
      <c r="Q72" s="67"/>
      <c r="R72" s="67"/>
      <c r="S72" s="67"/>
      <c r="T72" s="277" t="s">
        <v>797</v>
      </c>
      <c r="U72" s="201">
        <v>8</v>
      </c>
      <c r="V72" s="67"/>
      <c r="W72" s="67"/>
      <c r="X72" s="67"/>
      <c r="Y72" s="67"/>
      <c r="Z72" s="67"/>
      <c r="AA72" s="67"/>
      <c r="AB72" s="67"/>
      <c r="AC72" s="278" t="s">
        <v>65</v>
      </c>
      <c r="AD72" s="201">
        <v>8</v>
      </c>
      <c r="AE72" s="202">
        <v>8</v>
      </c>
      <c r="AF72" s="285"/>
      <c r="AG72" s="67"/>
      <c r="AH72" s="67"/>
      <c r="AI72" s="67"/>
      <c r="AJ72" s="67"/>
      <c r="AK72" s="67"/>
      <c r="AL72" s="277" t="s">
        <v>831</v>
      </c>
      <c r="AM72" s="201">
        <v>8</v>
      </c>
      <c r="AN72" s="67"/>
    </row>
    <row r="73" spans="1:40" s="69" customFormat="1" ht="15.75">
      <c r="A73" s="68">
        <v>51</v>
      </c>
      <c r="B73" s="2" t="s">
        <v>842</v>
      </c>
      <c r="C73" s="5">
        <v>46</v>
      </c>
      <c r="D73" s="5">
        <v>46</v>
      </c>
      <c r="E73" s="277" t="s">
        <v>843</v>
      </c>
      <c r="F73" s="201">
        <v>46</v>
      </c>
      <c r="G73" s="202">
        <v>46</v>
      </c>
      <c r="H73" s="285"/>
      <c r="I73" s="285"/>
      <c r="J73" s="285"/>
      <c r="K73" s="285"/>
      <c r="L73" s="285"/>
      <c r="M73" s="285"/>
      <c r="N73" s="278" t="s">
        <v>83</v>
      </c>
      <c r="O73" s="201">
        <v>46</v>
      </c>
      <c r="P73" s="68"/>
      <c r="Q73" s="67"/>
      <c r="R73" s="68"/>
      <c r="S73" s="68"/>
      <c r="T73" s="68"/>
      <c r="U73" s="68"/>
      <c r="V73" s="68"/>
      <c r="W73" s="277" t="s">
        <v>84</v>
      </c>
      <c r="X73" s="201">
        <v>46</v>
      </c>
      <c r="Y73" s="202">
        <v>46</v>
      </c>
      <c r="Z73" s="68"/>
      <c r="AA73" s="68"/>
      <c r="AB73" s="68"/>
      <c r="AC73" s="285"/>
      <c r="AD73" s="68"/>
      <c r="AE73" s="68"/>
      <c r="AF73" s="278" t="s">
        <v>817</v>
      </c>
      <c r="AG73" s="201">
        <v>46</v>
      </c>
      <c r="AH73" s="68"/>
      <c r="AI73" s="68"/>
      <c r="AJ73" s="68"/>
      <c r="AK73" s="68"/>
      <c r="AL73" s="68"/>
      <c r="AM73" s="68"/>
      <c r="AN73" s="68"/>
    </row>
    <row r="74" spans="1:40" s="69" customFormat="1" ht="31.5">
      <c r="A74" s="68">
        <v>52</v>
      </c>
      <c r="B74" s="187" t="s">
        <v>671</v>
      </c>
      <c r="C74" s="5" t="s">
        <v>414</v>
      </c>
      <c r="D74" s="5"/>
      <c r="E74" s="277" t="s">
        <v>844</v>
      </c>
      <c r="F74" s="68"/>
      <c r="G74" s="202">
        <v>1</v>
      </c>
      <c r="H74" s="285"/>
      <c r="I74" s="285"/>
      <c r="J74" s="285"/>
      <c r="K74" s="285"/>
      <c r="L74" s="285"/>
      <c r="M74" s="285"/>
      <c r="N74" s="285"/>
      <c r="O74" s="68"/>
      <c r="P74" s="68"/>
      <c r="Q74" s="67"/>
      <c r="R74" s="68"/>
      <c r="S74" s="68"/>
      <c r="T74" s="68"/>
      <c r="U74" s="68"/>
      <c r="V74" s="68"/>
      <c r="W74" s="278" t="s">
        <v>86</v>
      </c>
      <c r="X74" s="68"/>
      <c r="Y74" s="202">
        <v>1</v>
      </c>
      <c r="Z74" s="68"/>
      <c r="AA74" s="68"/>
      <c r="AB74" s="68"/>
      <c r="AC74" s="285"/>
      <c r="AD74" s="68"/>
      <c r="AE74" s="68"/>
      <c r="AF74" s="285"/>
      <c r="AG74" s="68"/>
      <c r="AH74" s="68"/>
      <c r="AI74" s="68"/>
      <c r="AJ74" s="68"/>
      <c r="AK74" s="68"/>
      <c r="AL74" s="68"/>
      <c r="AM74" s="68"/>
      <c r="AN74" s="68"/>
    </row>
    <row r="75" spans="1:40" s="69" customFormat="1" ht="33.75" customHeight="1">
      <c r="A75" s="68">
        <v>53</v>
      </c>
      <c r="B75" s="187" t="s">
        <v>670</v>
      </c>
      <c r="C75" s="5" t="s">
        <v>414</v>
      </c>
      <c r="D75" s="5"/>
      <c r="E75" s="277" t="s">
        <v>844</v>
      </c>
      <c r="F75" s="68"/>
      <c r="G75" s="202">
        <v>1</v>
      </c>
      <c r="H75" s="285"/>
      <c r="I75" s="285"/>
      <c r="J75" s="285"/>
      <c r="K75" s="285"/>
      <c r="L75" s="285"/>
      <c r="M75" s="285"/>
      <c r="N75" s="285"/>
      <c r="O75" s="68"/>
      <c r="P75" s="68"/>
      <c r="Q75" s="67"/>
      <c r="R75" s="68"/>
      <c r="S75" s="68"/>
      <c r="T75" s="68"/>
      <c r="U75" s="68"/>
      <c r="V75" s="68"/>
      <c r="W75" s="278" t="s">
        <v>86</v>
      </c>
      <c r="X75" s="68"/>
      <c r="Y75" s="202">
        <v>1</v>
      </c>
      <c r="Z75" s="68"/>
      <c r="AA75" s="68"/>
      <c r="AB75" s="68"/>
      <c r="AC75" s="285"/>
      <c r="AD75" s="68"/>
      <c r="AE75" s="68"/>
      <c r="AF75" s="285"/>
      <c r="AG75" s="68"/>
      <c r="AH75" s="68"/>
      <c r="AI75" s="68"/>
      <c r="AJ75" s="68"/>
      <c r="AK75" s="68"/>
      <c r="AL75" s="68"/>
      <c r="AM75" s="68"/>
      <c r="AN75" s="68"/>
    </row>
    <row r="76" spans="1:40" s="69" customFormat="1" ht="29.25" customHeight="1">
      <c r="A76" s="68">
        <v>54</v>
      </c>
      <c r="B76" s="187" t="s">
        <v>362</v>
      </c>
      <c r="C76" s="41" t="s">
        <v>511</v>
      </c>
      <c r="D76" s="39" t="s">
        <v>463</v>
      </c>
      <c r="E76" s="278" t="s">
        <v>844</v>
      </c>
      <c r="F76" s="68"/>
      <c r="G76" s="202">
        <v>1</v>
      </c>
      <c r="H76" s="285"/>
      <c r="I76" s="285"/>
      <c r="J76" s="285"/>
      <c r="K76" s="285"/>
      <c r="L76" s="285"/>
      <c r="M76" s="285"/>
      <c r="N76" s="285"/>
      <c r="O76" s="68"/>
      <c r="P76" s="68"/>
      <c r="Q76" s="68"/>
      <c r="R76" s="68"/>
      <c r="S76" s="68"/>
      <c r="T76" s="68"/>
      <c r="U76" s="68"/>
      <c r="V76" s="68"/>
      <c r="W76" s="278" t="s">
        <v>86</v>
      </c>
      <c r="X76" s="68"/>
      <c r="Y76" s="202">
        <v>1</v>
      </c>
      <c r="Z76" s="68"/>
      <c r="AA76" s="68"/>
      <c r="AB76" s="68"/>
      <c r="AC76" s="285"/>
      <c r="AD76" s="68"/>
      <c r="AE76" s="68"/>
      <c r="AF76" s="285"/>
      <c r="AG76" s="68"/>
      <c r="AH76" s="68"/>
      <c r="AI76" s="68"/>
      <c r="AJ76" s="68"/>
      <c r="AK76" s="68"/>
      <c r="AL76" s="68"/>
      <c r="AM76" s="68"/>
      <c r="AN76" s="68"/>
    </row>
    <row r="77" spans="1:40" s="69" customFormat="1" ht="29.25" customHeight="1">
      <c r="A77" s="68">
        <v>55</v>
      </c>
      <c r="B77" s="187" t="s">
        <v>672</v>
      </c>
      <c r="C77" s="41" t="s">
        <v>511</v>
      </c>
      <c r="D77" s="39"/>
      <c r="E77" s="278" t="s">
        <v>844</v>
      </c>
      <c r="F77" s="68"/>
      <c r="G77" s="202">
        <v>1</v>
      </c>
      <c r="H77" s="285"/>
      <c r="I77" s="285"/>
      <c r="J77" s="285"/>
      <c r="K77" s="285"/>
      <c r="L77" s="285"/>
      <c r="M77" s="285"/>
      <c r="N77" s="285"/>
      <c r="O77" s="68"/>
      <c r="P77" s="68"/>
      <c r="Q77" s="68"/>
      <c r="R77" s="68"/>
      <c r="S77" s="68"/>
      <c r="T77" s="68"/>
      <c r="U77" s="68"/>
      <c r="V77" s="68"/>
      <c r="W77" s="278" t="s">
        <v>86</v>
      </c>
      <c r="X77" s="68"/>
      <c r="Y77" s="202">
        <v>1</v>
      </c>
      <c r="Z77" s="68"/>
      <c r="AA77" s="68"/>
      <c r="AB77" s="68"/>
      <c r="AC77" s="285"/>
      <c r="AD77" s="68"/>
      <c r="AE77" s="68"/>
      <c r="AF77" s="285"/>
      <c r="AG77" s="68"/>
      <c r="AH77" s="68"/>
      <c r="AI77" s="68"/>
      <c r="AJ77" s="68"/>
      <c r="AK77" s="68"/>
      <c r="AL77" s="68"/>
      <c r="AM77" s="68"/>
      <c r="AN77" s="68"/>
    </row>
    <row r="78" spans="1:40" s="69" customFormat="1" ht="12.75">
      <c r="A78" s="68"/>
      <c r="B78" s="37" t="s">
        <v>451</v>
      </c>
      <c r="C78" s="38" t="s">
        <v>226</v>
      </c>
      <c r="D78" s="38" t="s">
        <v>227</v>
      </c>
      <c r="E78" s="37" t="s">
        <v>515</v>
      </c>
      <c r="F78" s="37"/>
      <c r="G78" s="37"/>
      <c r="H78" s="283" t="s">
        <v>460</v>
      </c>
      <c r="I78" s="283"/>
      <c r="J78" s="283"/>
      <c r="K78" s="283" t="s">
        <v>453</v>
      </c>
      <c r="L78" s="283"/>
      <c r="M78" s="283"/>
      <c r="N78" s="283" t="s">
        <v>516</v>
      </c>
      <c r="O78" s="37"/>
      <c r="P78" s="37"/>
      <c r="Q78" s="37" t="s">
        <v>454</v>
      </c>
      <c r="R78" s="37"/>
      <c r="S78" s="37"/>
      <c r="T78" s="37" t="s">
        <v>455</v>
      </c>
      <c r="U78" s="37"/>
      <c r="V78" s="37"/>
      <c r="W78" s="37" t="s">
        <v>456</v>
      </c>
      <c r="X78" s="37"/>
      <c r="Y78" s="37"/>
      <c r="Z78" s="37" t="s">
        <v>457</v>
      </c>
      <c r="AA78" s="37"/>
      <c r="AB78" s="37"/>
      <c r="AC78" s="283" t="s">
        <v>517</v>
      </c>
      <c r="AD78" s="37"/>
      <c r="AE78" s="37"/>
      <c r="AF78" s="283" t="s">
        <v>518</v>
      </c>
      <c r="AG78" s="37"/>
      <c r="AH78" s="37"/>
      <c r="AI78" s="37" t="s">
        <v>459</v>
      </c>
      <c r="AJ78" s="37"/>
      <c r="AK78" s="37"/>
      <c r="AL78" s="37" t="s">
        <v>458</v>
      </c>
      <c r="AM78" s="37"/>
      <c r="AN78" s="37"/>
    </row>
    <row r="79" spans="1:40" s="69" customFormat="1" ht="29.25" customHeight="1">
      <c r="A79" s="68">
        <v>56</v>
      </c>
      <c r="B79" s="187" t="s">
        <v>679</v>
      </c>
      <c r="C79" s="41" t="s">
        <v>511</v>
      </c>
      <c r="D79" s="39"/>
      <c r="E79" s="278" t="s">
        <v>844</v>
      </c>
      <c r="F79" s="68"/>
      <c r="G79" s="202">
        <v>1</v>
      </c>
      <c r="H79" s="285"/>
      <c r="I79" s="285"/>
      <c r="J79" s="285"/>
      <c r="K79" s="285"/>
      <c r="L79" s="285"/>
      <c r="M79" s="285"/>
      <c r="N79" s="285"/>
      <c r="O79" s="68"/>
      <c r="P79" s="68"/>
      <c r="Q79" s="68"/>
      <c r="R79" s="68"/>
      <c r="S79" s="68"/>
      <c r="T79" s="68"/>
      <c r="U79" s="68"/>
      <c r="V79" s="68"/>
      <c r="W79" s="278" t="s">
        <v>86</v>
      </c>
      <c r="X79" s="68"/>
      <c r="Y79" s="202">
        <v>1</v>
      </c>
      <c r="Z79" s="68"/>
      <c r="AA79" s="68"/>
      <c r="AB79" s="68"/>
      <c r="AC79" s="285"/>
      <c r="AD79" s="68"/>
      <c r="AE79" s="68"/>
      <c r="AF79" s="285"/>
      <c r="AG79" s="68"/>
      <c r="AH79" s="68"/>
      <c r="AI79" s="68"/>
      <c r="AJ79" s="68"/>
      <c r="AK79" s="68"/>
      <c r="AL79" s="68"/>
      <c r="AM79" s="68"/>
      <c r="AN79" s="68"/>
    </row>
    <row r="80" spans="1:40" s="69" customFormat="1" ht="15.75" customHeight="1">
      <c r="A80" s="68">
        <v>57</v>
      </c>
      <c r="B80" s="2" t="s">
        <v>513</v>
      </c>
      <c r="C80" s="5">
        <v>4</v>
      </c>
      <c r="D80" s="5">
        <v>4</v>
      </c>
      <c r="E80" s="277" t="s">
        <v>843</v>
      </c>
      <c r="F80" s="201">
        <v>4</v>
      </c>
      <c r="G80" s="202">
        <v>4</v>
      </c>
      <c r="H80" s="285"/>
      <c r="I80" s="285"/>
      <c r="J80" s="285"/>
      <c r="K80" s="285"/>
      <c r="L80" s="285"/>
      <c r="M80" s="285"/>
      <c r="N80" s="278" t="s">
        <v>83</v>
      </c>
      <c r="O80" s="201">
        <v>4</v>
      </c>
      <c r="P80" s="68"/>
      <c r="Q80" s="67"/>
      <c r="R80" s="68"/>
      <c r="S80" s="68"/>
      <c r="T80" s="68"/>
      <c r="U80" s="68"/>
      <c r="V80" s="68"/>
      <c r="W80" s="277" t="s">
        <v>84</v>
      </c>
      <c r="X80" s="201">
        <v>4</v>
      </c>
      <c r="Y80" s="202">
        <v>4</v>
      </c>
      <c r="Z80" s="68"/>
      <c r="AA80" s="68"/>
      <c r="AB80" s="68"/>
      <c r="AC80" s="285"/>
      <c r="AD80" s="68"/>
      <c r="AE80" s="68"/>
      <c r="AF80" s="278" t="s">
        <v>817</v>
      </c>
      <c r="AG80" s="201">
        <v>4</v>
      </c>
      <c r="AH80" s="68"/>
      <c r="AI80" s="68"/>
      <c r="AJ80" s="68"/>
      <c r="AK80" s="68"/>
      <c r="AL80" s="68"/>
      <c r="AM80" s="68"/>
      <c r="AN80" s="68"/>
    </row>
    <row r="81" spans="1:40" s="69" customFormat="1" ht="31.5">
      <c r="A81" s="68">
        <v>58</v>
      </c>
      <c r="B81" s="187" t="s">
        <v>418</v>
      </c>
      <c r="C81" s="5" t="s">
        <v>467</v>
      </c>
      <c r="D81" s="7" t="s">
        <v>463</v>
      </c>
      <c r="E81" s="277" t="s">
        <v>844</v>
      </c>
      <c r="F81" s="68"/>
      <c r="G81" s="202">
        <v>3</v>
      </c>
      <c r="H81" s="285"/>
      <c r="I81" s="285"/>
      <c r="J81" s="285"/>
      <c r="K81" s="285"/>
      <c r="L81" s="285"/>
      <c r="M81" s="285"/>
      <c r="N81" s="285"/>
      <c r="O81" s="68"/>
      <c r="P81" s="68"/>
      <c r="Q81" s="67"/>
      <c r="R81" s="68"/>
      <c r="S81" s="68"/>
      <c r="T81" s="68"/>
      <c r="U81" s="68"/>
      <c r="V81" s="68"/>
      <c r="W81" s="278" t="s">
        <v>86</v>
      </c>
      <c r="X81" s="68"/>
      <c r="Y81" s="202">
        <v>3</v>
      </c>
      <c r="Z81" s="68"/>
      <c r="AA81" s="68"/>
      <c r="AB81" s="68"/>
      <c r="AC81" s="285"/>
      <c r="AD81" s="68"/>
      <c r="AE81" s="68"/>
      <c r="AF81" s="285"/>
      <c r="AG81" s="68"/>
      <c r="AH81" s="68"/>
      <c r="AI81" s="68"/>
      <c r="AJ81" s="68"/>
      <c r="AK81" s="68"/>
      <c r="AL81" s="68"/>
      <c r="AM81" s="68"/>
      <c r="AN81" s="68"/>
    </row>
    <row r="82" spans="1:40" s="69" customFormat="1" ht="15.75">
      <c r="A82" s="68">
        <v>59</v>
      </c>
      <c r="B82" s="2" t="s">
        <v>509</v>
      </c>
      <c r="C82" s="11">
        <v>14</v>
      </c>
      <c r="D82" s="9" t="s">
        <v>510</v>
      </c>
      <c r="E82" s="67"/>
      <c r="F82" s="67"/>
      <c r="G82" s="67"/>
      <c r="H82" s="285"/>
      <c r="I82" s="285"/>
      <c r="J82" s="285"/>
      <c r="K82" s="278" t="s">
        <v>781</v>
      </c>
      <c r="L82" s="285">
        <v>14</v>
      </c>
      <c r="M82" s="285">
        <v>14</v>
      </c>
      <c r="N82" s="285"/>
      <c r="O82" s="67"/>
      <c r="P82" s="67"/>
      <c r="Q82" s="67"/>
      <c r="R82" s="67"/>
      <c r="S82" s="67"/>
      <c r="T82" s="277" t="s">
        <v>797</v>
      </c>
      <c r="U82" s="201">
        <v>14</v>
      </c>
      <c r="V82" s="67"/>
      <c r="W82" s="67"/>
      <c r="X82" s="67"/>
      <c r="Y82" s="67"/>
      <c r="Z82" s="67"/>
      <c r="AA82" s="67"/>
      <c r="AB82" s="67"/>
      <c r="AC82" s="278" t="s">
        <v>65</v>
      </c>
      <c r="AD82" s="201">
        <v>14</v>
      </c>
      <c r="AE82" s="202">
        <v>14</v>
      </c>
      <c r="AF82" s="285"/>
      <c r="AG82" s="67"/>
      <c r="AH82" s="67"/>
      <c r="AI82" s="67"/>
      <c r="AJ82" s="67"/>
      <c r="AK82" s="67"/>
      <c r="AL82" s="277" t="s">
        <v>831</v>
      </c>
      <c r="AM82" s="201">
        <v>14</v>
      </c>
      <c r="AN82" s="67"/>
    </row>
    <row r="83" spans="1:40" s="69" customFormat="1" ht="47.25">
      <c r="A83" s="68">
        <v>60</v>
      </c>
      <c r="B83" s="187" t="s">
        <v>384</v>
      </c>
      <c r="C83" s="11" t="s">
        <v>693</v>
      </c>
      <c r="D83" s="7" t="s">
        <v>463</v>
      </c>
      <c r="E83" s="67"/>
      <c r="F83" s="67"/>
      <c r="G83" s="67"/>
      <c r="H83" s="285"/>
      <c r="I83" s="285"/>
      <c r="J83" s="285"/>
      <c r="K83" s="278" t="s">
        <v>850</v>
      </c>
      <c r="L83" s="285"/>
      <c r="M83" s="285">
        <v>1</v>
      </c>
      <c r="N83" s="285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278" t="s">
        <v>729</v>
      </c>
      <c r="AD83" s="67"/>
      <c r="AE83" s="202">
        <v>1</v>
      </c>
      <c r="AF83" s="285"/>
      <c r="AG83" s="67"/>
      <c r="AH83" s="67"/>
      <c r="AI83" s="67"/>
      <c r="AJ83" s="67"/>
      <c r="AK83" s="67"/>
      <c r="AL83" s="67"/>
      <c r="AM83" s="67"/>
      <c r="AN83" s="67"/>
    </row>
    <row r="84" spans="1:40" s="69" customFormat="1" ht="31.5">
      <c r="A84" s="68">
        <v>61</v>
      </c>
      <c r="B84" s="187" t="s">
        <v>673</v>
      </c>
      <c r="C84" s="17" t="s">
        <v>678</v>
      </c>
      <c r="D84" s="67"/>
      <c r="E84" s="67"/>
      <c r="F84" s="67"/>
      <c r="G84" s="67"/>
      <c r="H84" s="285"/>
      <c r="I84" s="285"/>
      <c r="J84" s="285"/>
      <c r="K84" s="278" t="s">
        <v>69</v>
      </c>
      <c r="L84" s="285"/>
      <c r="M84" s="285">
        <v>2</v>
      </c>
      <c r="N84" s="285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278" t="s">
        <v>729</v>
      </c>
      <c r="AD84" s="67"/>
      <c r="AE84" s="202">
        <v>2</v>
      </c>
      <c r="AF84" s="285"/>
      <c r="AG84" s="67"/>
      <c r="AH84" s="67"/>
      <c r="AI84" s="67"/>
      <c r="AJ84" s="67"/>
      <c r="AK84" s="67"/>
      <c r="AL84" s="67"/>
      <c r="AM84" s="67"/>
      <c r="AN84" s="67"/>
    </row>
    <row r="85" spans="1:40" s="69" customFormat="1" ht="15.75" customHeight="1">
      <c r="A85" s="331" t="s">
        <v>625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184"/>
      <c r="AN85" s="184"/>
    </row>
    <row r="86" spans="1:40" s="69" customFormat="1" ht="15.75" customHeight="1">
      <c r="A86" s="68">
        <v>62</v>
      </c>
      <c r="B86" s="44" t="s">
        <v>514</v>
      </c>
      <c r="C86" s="5">
        <v>40</v>
      </c>
      <c r="D86" s="5">
        <v>40</v>
      </c>
      <c r="E86" s="5"/>
      <c r="F86" s="5"/>
      <c r="G86" s="5"/>
      <c r="H86" s="298"/>
      <c r="I86" s="298"/>
      <c r="J86" s="298"/>
      <c r="K86" s="299"/>
      <c r="L86" s="298"/>
      <c r="M86" s="298"/>
      <c r="N86" s="285" t="s">
        <v>76</v>
      </c>
      <c r="O86" s="211">
        <v>40</v>
      </c>
      <c r="P86" s="203">
        <v>40</v>
      </c>
      <c r="Q86" s="67"/>
      <c r="R86" s="5"/>
      <c r="S86" s="5"/>
      <c r="T86" s="67"/>
      <c r="U86" s="5"/>
      <c r="V86" s="5"/>
      <c r="W86" s="67"/>
      <c r="X86" s="5"/>
      <c r="Y86" s="5"/>
      <c r="Z86" s="67"/>
      <c r="AA86" s="5"/>
      <c r="AB86" s="5"/>
      <c r="AC86" s="285"/>
      <c r="AD86" s="5"/>
      <c r="AE86" s="5"/>
      <c r="AF86" s="278" t="s">
        <v>727</v>
      </c>
      <c r="AG86" s="5"/>
      <c r="AH86" s="203">
        <v>40</v>
      </c>
      <c r="AI86" s="67"/>
      <c r="AJ86" s="5"/>
      <c r="AK86" s="5"/>
      <c r="AL86" s="67"/>
      <c r="AM86" s="5"/>
      <c r="AN86" s="5"/>
    </row>
    <row r="87" spans="1:40" s="69" customFormat="1" ht="31.5" customHeight="1">
      <c r="A87" s="68">
        <v>63</v>
      </c>
      <c r="B87" s="187" t="s">
        <v>677</v>
      </c>
      <c r="C87" s="11" t="s">
        <v>511</v>
      </c>
      <c r="D87" s="5" t="s">
        <v>463</v>
      </c>
      <c r="E87" s="5"/>
      <c r="F87" s="5"/>
      <c r="G87" s="5"/>
      <c r="H87" s="298"/>
      <c r="I87" s="298"/>
      <c r="J87" s="298"/>
      <c r="K87" s="299"/>
      <c r="L87" s="298"/>
      <c r="M87" s="298"/>
      <c r="N87" s="285" t="s">
        <v>77</v>
      </c>
      <c r="O87" s="39"/>
      <c r="P87" s="203">
        <v>1</v>
      </c>
      <c r="Q87" s="67"/>
      <c r="R87" s="5"/>
      <c r="S87" s="5"/>
      <c r="T87" s="67"/>
      <c r="U87" s="5"/>
      <c r="V87" s="5"/>
      <c r="W87" s="67"/>
      <c r="X87" s="5"/>
      <c r="Y87" s="5"/>
      <c r="Z87" s="67"/>
      <c r="AA87" s="5"/>
      <c r="AB87" s="5"/>
      <c r="AC87" s="285"/>
      <c r="AD87" s="5"/>
      <c r="AE87" s="5"/>
      <c r="AF87" s="278" t="s">
        <v>727</v>
      </c>
      <c r="AG87" s="5"/>
      <c r="AH87" s="203">
        <v>1</v>
      </c>
      <c r="AI87" s="67"/>
      <c r="AJ87" s="5"/>
      <c r="AK87" s="5"/>
      <c r="AL87" s="67"/>
      <c r="AM87" s="5"/>
      <c r="AN87" s="5"/>
    </row>
    <row r="88" spans="1:40" s="69" customFormat="1" ht="15.75" customHeight="1">
      <c r="A88" s="68">
        <v>64</v>
      </c>
      <c r="B88" s="44" t="s">
        <v>520</v>
      </c>
      <c r="C88" s="5">
        <v>40</v>
      </c>
      <c r="D88" s="5">
        <v>40</v>
      </c>
      <c r="E88" s="5"/>
      <c r="F88" s="5"/>
      <c r="G88" s="5"/>
      <c r="H88" s="298"/>
      <c r="I88" s="298"/>
      <c r="J88" s="298"/>
      <c r="K88" s="299"/>
      <c r="L88" s="298"/>
      <c r="M88" s="298"/>
      <c r="N88" s="285" t="s">
        <v>76</v>
      </c>
      <c r="O88" s="211">
        <v>40</v>
      </c>
      <c r="P88" s="203">
        <v>40</v>
      </c>
      <c r="Q88" s="67"/>
      <c r="R88" s="5"/>
      <c r="S88" s="5"/>
      <c r="T88" s="67"/>
      <c r="U88" s="5"/>
      <c r="V88" s="5"/>
      <c r="W88" s="67"/>
      <c r="X88" s="5"/>
      <c r="Y88" s="5"/>
      <c r="Z88" s="67"/>
      <c r="AA88" s="5"/>
      <c r="AB88" s="5"/>
      <c r="AC88" s="285"/>
      <c r="AD88" s="5"/>
      <c r="AE88" s="5"/>
      <c r="AF88" s="278" t="s">
        <v>727</v>
      </c>
      <c r="AG88" s="5"/>
      <c r="AH88" s="203">
        <v>40</v>
      </c>
      <c r="AI88" s="67"/>
      <c r="AJ88" s="5"/>
      <c r="AK88" s="5"/>
      <c r="AL88" s="67"/>
      <c r="AM88" s="5"/>
      <c r="AN88" s="5"/>
    </row>
    <row r="89" spans="1:40" s="69" customFormat="1" ht="31.5">
      <c r="A89" s="68">
        <v>65</v>
      </c>
      <c r="B89" s="187" t="s">
        <v>411</v>
      </c>
      <c r="C89" s="5" t="s">
        <v>465</v>
      </c>
      <c r="D89" s="5" t="s">
        <v>463</v>
      </c>
      <c r="E89" s="5"/>
      <c r="F89" s="5"/>
      <c r="G89" s="5"/>
      <c r="H89" s="298"/>
      <c r="I89" s="298"/>
      <c r="J89" s="298"/>
      <c r="K89" s="299"/>
      <c r="L89" s="298"/>
      <c r="M89" s="298"/>
      <c r="N89" s="285" t="s">
        <v>77</v>
      </c>
      <c r="O89" s="5"/>
      <c r="P89" s="203">
        <v>1</v>
      </c>
      <c r="Q89" s="67"/>
      <c r="R89" s="5"/>
      <c r="S89" s="5"/>
      <c r="T89" s="67"/>
      <c r="U89" s="5"/>
      <c r="V89" s="5"/>
      <c r="W89" s="67"/>
      <c r="X89" s="5"/>
      <c r="Y89" s="5"/>
      <c r="Z89" s="67"/>
      <c r="AA89" s="5"/>
      <c r="AB89" s="5"/>
      <c r="AC89" s="285"/>
      <c r="AD89" s="5"/>
      <c r="AE89" s="5"/>
      <c r="AF89" s="278" t="s">
        <v>727</v>
      </c>
      <c r="AG89" s="5"/>
      <c r="AH89" s="203">
        <v>1</v>
      </c>
      <c r="AI89" s="67"/>
      <c r="AJ89" s="5"/>
      <c r="AK89" s="5"/>
      <c r="AL89" s="67"/>
      <c r="AM89" s="5"/>
      <c r="AN89" s="5"/>
    </row>
    <row r="90" spans="1:40" s="69" customFormat="1" ht="15.75">
      <c r="A90" s="68">
        <v>66</v>
      </c>
      <c r="B90" s="301" t="s">
        <v>521</v>
      </c>
      <c r="C90" s="5">
        <v>32</v>
      </c>
      <c r="D90" s="5">
        <v>32</v>
      </c>
      <c r="E90" s="277" t="s">
        <v>845</v>
      </c>
      <c r="F90" s="68"/>
      <c r="G90" s="202">
        <v>32</v>
      </c>
      <c r="H90" s="285"/>
      <c r="I90" s="285"/>
      <c r="J90" s="285"/>
      <c r="K90" s="285"/>
      <c r="L90" s="285"/>
      <c r="M90" s="285"/>
      <c r="N90" s="285"/>
      <c r="O90" s="68"/>
      <c r="P90" s="68"/>
      <c r="Q90" s="67"/>
      <c r="R90" s="68"/>
      <c r="S90" s="68"/>
      <c r="T90" s="68"/>
      <c r="U90" s="68"/>
      <c r="V90" s="68"/>
      <c r="W90" s="277" t="s">
        <v>344</v>
      </c>
      <c r="X90" s="201">
        <v>32</v>
      </c>
      <c r="Y90" s="202">
        <v>32</v>
      </c>
      <c r="Z90" s="68"/>
      <c r="AA90" s="68"/>
      <c r="AB90" s="68"/>
      <c r="AC90" s="285"/>
      <c r="AD90" s="68"/>
      <c r="AE90" s="68"/>
      <c r="AF90" s="285"/>
      <c r="AG90" s="68"/>
      <c r="AH90" s="68"/>
      <c r="AI90" s="68"/>
      <c r="AJ90" s="68"/>
      <c r="AK90" s="68"/>
      <c r="AL90" s="68"/>
      <c r="AM90" s="68"/>
      <c r="AN90" s="68"/>
    </row>
    <row r="91" spans="1:42" s="69" customFormat="1" ht="15.75">
      <c r="A91" s="68">
        <v>67</v>
      </c>
      <c r="B91" s="44" t="s">
        <v>522</v>
      </c>
      <c r="C91" s="5">
        <v>32</v>
      </c>
      <c r="D91" s="5">
        <v>32</v>
      </c>
      <c r="E91" s="277" t="s">
        <v>845</v>
      </c>
      <c r="F91" s="68"/>
      <c r="G91" s="202">
        <v>32</v>
      </c>
      <c r="H91" s="285"/>
      <c r="I91" s="285"/>
      <c r="J91" s="285"/>
      <c r="K91" s="285"/>
      <c r="L91" s="285"/>
      <c r="M91" s="285"/>
      <c r="N91" s="285"/>
      <c r="O91" s="68"/>
      <c r="P91" s="68"/>
      <c r="Q91" s="67"/>
      <c r="R91" s="68"/>
      <c r="S91" s="68"/>
      <c r="T91" s="68"/>
      <c r="U91" s="68"/>
      <c r="V91" s="68"/>
      <c r="W91" s="277" t="s">
        <v>344</v>
      </c>
      <c r="X91" s="201">
        <v>32</v>
      </c>
      <c r="Y91" s="202">
        <v>32</v>
      </c>
      <c r="Z91" s="68"/>
      <c r="AA91" s="68"/>
      <c r="AB91" s="68"/>
      <c r="AC91" s="285"/>
      <c r="AD91" s="68"/>
      <c r="AE91" s="68"/>
      <c r="AF91" s="285"/>
      <c r="AG91" s="68"/>
      <c r="AH91" s="68"/>
      <c r="AI91" s="68"/>
      <c r="AJ91" s="68"/>
      <c r="AK91" s="68"/>
      <c r="AL91" s="68"/>
      <c r="AM91" s="68"/>
      <c r="AN91" s="68"/>
      <c r="AO91" s="51"/>
      <c r="AP91" s="51"/>
    </row>
    <row r="92" spans="1:42" s="69" customFormat="1" ht="19.5" customHeight="1">
      <c r="A92" s="68">
        <v>68</v>
      </c>
      <c r="B92" s="44" t="s">
        <v>523</v>
      </c>
      <c r="C92" s="11">
        <v>48</v>
      </c>
      <c r="D92" s="11">
        <v>48</v>
      </c>
      <c r="E92" s="5"/>
      <c r="F92" s="39"/>
      <c r="G92" s="203"/>
      <c r="H92" s="298"/>
      <c r="I92" s="298"/>
      <c r="J92" s="298"/>
      <c r="K92" s="299"/>
      <c r="L92" s="298"/>
      <c r="M92" s="298"/>
      <c r="N92" s="285" t="s">
        <v>76</v>
      </c>
      <c r="O92" s="211">
        <v>48</v>
      </c>
      <c r="P92" s="203">
        <v>48</v>
      </c>
      <c r="Q92" s="67"/>
      <c r="R92" s="39"/>
      <c r="S92" s="39"/>
      <c r="T92" s="68"/>
      <c r="U92" s="39"/>
      <c r="V92" s="39"/>
      <c r="W92" s="67"/>
      <c r="X92" s="39"/>
      <c r="Y92" s="39"/>
      <c r="Z92" s="68"/>
      <c r="AA92" s="39"/>
      <c r="AB92" s="39"/>
      <c r="AC92" s="285"/>
      <c r="AD92" s="39"/>
      <c r="AE92" s="39"/>
      <c r="AF92" s="278" t="s">
        <v>727</v>
      </c>
      <c r="AG92" s="39"/>
      <c r="AH92" s="203">
        <v>48</v>
      </c>
      <c r="AI92" s="68"/>
      <c r="AJ92" s="39"/>
      <c r="AK92" s="39"/>
      <c r="AL92" s="68"/>
      <c r="AM92" s="39"/>
      <c r="AN92" s="39"/>
      <c r="AO92" s="51"/>
      <c r="AP92" s="51"/>
    </row>
    <row r="93" spans="1:42" s="69" customFormat="1" ht="21" customHeight="1">
      <c r="A93" s="68">
        <v>69</v>
      </c>
      <c r="B93" s="44" t="s">
        <v>524</v>
      </c>
      <c r="C93" s="11">
        <v>23</v>
      </c>
      <c r="D93" s="5">
        <v>23</v>
      </c>
      <c r="E93" s="325" t="s">
        <v>778</v>
      </c>
      <c r="F93" s="40"/>
      <c r="G93" s="204">
        <v>23</v>
      </c>
      <c r="H93" s="300"/>
      <c r="I93" s="300"/>
      <c r="J93" s="300"/>
      <c r="K93" s="299"/>
      <c r="L93" s="300"/>
      <c r="M93" s="300"/>
      <c r="N93" s="285"/>
      <c r="O93" s="40"/>
      <c r="P93" s="40"/>
      <c r="Q93" s="67"/>
      <c r="R93" s="40"/>
      <c r="S93" s="40"/>
      <c r="T93" s="68"/>
      <c r="U93" s="40"/>
      <c r="V93" s="40"/>
      <c r="W93" s="277" t="s">
        <v>800</v>
      </c>
      <c r="X93" s="201">
        <v>23</v>
      </c>
      <c r="Y93" s="202">
        <v>23</v>
      </c>
      <c r="Z93" s="68"/>
      <c r="AA93" s="40"/>
      <c r="AB93" s="40"/>
      <c r="AC93" s="285"/>
      <c r="AD93" s="40"/>
      <c r="AE93" s="40"/>
      <c r="AF93" s="285"/>
      <c r="AG93" s="40"/>
      <c r="AH93" s="40"/>
      <c r="AI93" s="68"/>
      <c r="AJ93" s="40"/>
      <c r="AK93" s="40"/>
      <c r="AL93" s="68"/>
      <c r="AM93" s="40"/>
      <c r="AN93" s="40"/>
      <c r="AO93" s="51"/>
      <c r="AP93" s="51"/>
    </row>
    <row r="94" spans="1:40" s="69" customFormat="1" ht="31.5">
      <c r="A94" s="68">
        <v>70</v>
      </c>
      <c r="B94" s="187" t="s">
        <v>676</v>
      </c>
      <c r="C94" s="3" t="s">
        <v>467</v>
      </c>
      <c r="D94" s="7" t="s">
        <v>463</v>
      </c>
      <c r="E94" s="325" t="s">
        <v>777</v>
      </c>
      <c r="F94" s="40"/>
      <c r="G94" s="204">
        <v>3</v>
      </c>
      <c r="H94" s="300"/>
      <c r="I94" s="300"/>
      <c r="J94" s="300"/>
      <c r="K94" s="299"/>
      <c r="L94" s="300"/>
      <c r="M94" s="300"/>
      <c r="N94" s="285"/>
      <c r="O94" s="40"/>
      <c r="P94" s="40"/>
      <c r="Q94" s="67"/>
      <c r="R94" s="40"/>
      <c r="S94" s="40"/>
      <c r="T94" s="68"/>
      <c r="U94" s="40"/>
      <c r="V94" s="40"/>
      <c r="W94" s="277" t="s">
        <v>801</v>
      </c>
      <c r="X94" s="40"/>
      <c r="Y94" s="202">
        <v>3</v>
      </c>
      <c r="Z94" s="68"/>
      <c r="AA94" s="40"/>
      <c r="AB94" s="40"/>
      <c r="AC94" s="285"/>
      <c r="AD94" s="40"/>
      <c r="AE94" s="40"/>
      <c r="AF94" s="285"/>
      <c r="AG94" s="40"/>
      <c r="AH94" s="40"/>
      <c r="AI94" s="68"/>
      <c r="AJ94" s="40"/>
      <c r="AK94" s="40"/>
      <c r="AL94" s="68"/>
      <c r="AM94" s="40"/>
      <c r="AN94" s="40"/>
    </row>
    <row r="95" spans="1:42" s="69" customFormat="1" ht="15.75" customHeight="1">
      <c r="A95" s="68">
        <v>71</v>
      </c>
      <c r="B95" s="44" t="s">
        <v>525</v>
      </c>
      <c r="C95" s="5">
        <v>32</v>
      </c>
      <c r="D95" s="5">
        <v>32</v>
      </c>
      <c r="E95" s="7"/>
      <c r="F95" s="7"/>
      <c r="G95" s="7"/>
      <c r="H95" s="285" t="s">
        <v>440</v>
      </c>
      <c r="I95" s="300"/>
      <c r="J95" s="300">
        <v>32</v>
      </c>
      <c r="K95" s="299"/>
      <c r="L95" s="300"/>
      <c r="M95" s="300"/>
      <c r="N95" s="285"/>
      <c r="O95" s="7"/>
      <c r="P95" s="7"/>
      <c r="Q95" s="67"/>
      <c r="R95" s="7"/>
      <c r="S95" s="7"/>
      <c r="T95" s="67"/>
      <c r="U95" s="7"/>
      <c r="V95" s="7"/>
      <c r="W95" s="67"/>
      <c r="X95" s="7"/>
      <c r="Y95" s="7"/>
      <c r="Z95" s="277" t="s">
        <v>366</v>
      </c>
      <c r="AA95" s="214">
        <v>32</v>
      </c>
      <c r="AB95" s="204">
        <v>32</v>
      </c>
      <c r="AC95" s="285"/>
      <c r="AD95" s="7"/>
      <c r="AE95" s="7"/>
      <c r="AF95" s="285"/>
      <c r="AG95" s="7"/>
      <c r="AH95" s="7"/>
      <c r="AI95" s="67"/>
      <c r="AJ95" s="7"/>
      <c r="AK95" s="7"/>
      <c r="AL95" s="67"/>
      <c r="AM95" s="7"/>
      <c r="AN95" s="7"/>
      <c r="AO95" s="51"/>
      <c r="AP95" s="51"/>
    </row>
    <row r="96" spans="1:40" s="69" customFormat="1" ht="12.75">
      <c r="A96" s="331" t="s">
        <v>474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184"/>
      <c r="AN96" s="184"/>
    </row>
    <row r="97" spans="1:42" s="69" customFormat="1" ht="15.75" customHeight="1">
      <c r="A97" s="68">
        <v>72</v>
      </c>
      <c r="B97" s="2" t="s">
        <v>542</v>
      </c>
      <c r="C97" s="5">
        <v>20</v>
      </c>
      <c r="D97" s="5">
        <v>20</v>
      </c>
      <c r="E97" s="277" t="s">
        <v>442</v>
      </c>
      <c r="F97" s="201">
        <v>20</v>
      </c>
      <c r="G97" s="202">
        <v>20</v>
      </c>
      <c r="H97" s="285"/>
      <c r="I97" s="285"/>
      <c r="J97" s="285"/>
      <c r="K97" s="285"/>
      <c r="L97" s="285"/>
      <c r="M97" s="285"/>
      <c r="N97" s="278" t="s">
        <v>793</v>
      </c>
      <c r="O97" s="201">
        <v>20</v>
      </c>
      <c r="P97" s="68"/>
      <c r="Q97" s="67"/>
      <c r="R97" s="68"/>
      <c r="S97" s="68"/>
      <c r="T97" s="67"/>
      <c r="U97" s="68"/>
      <c r="V97" s="68"/>
      <c r="W97" s="277" t="s">
        <v>802</v>
      </c>
      <c r="X97" s="201">
        <v>20</v>
      </c>
      <c r="Y97" s="202">
        <v>20</v>
      </c>
      <c r="Z97" s="68"/>
      <c r="AA97" s="68"/>
      <c r="AB97" s="68"/>
      <c r="AC97" s="285"/>
      <c r="AD97" s="68"/>
      <c r="AE97" s="68"/>
      <c r="AF97" s="278" t="s">
        <v>819</v>
      </c>
      <c r="AG97" s="201">
        <v>20</v>
      </c>
      <c r="AH97" s="68"/>
      <c r="AI97" s="68"/>
      <c r="AJ97" s="68"/>
      <c r="AK97" s="68"/>
      <c r="AL97" s="67"/>
      <c r="AM97" s="68"/>
      <c r="AN97" s="68"/>
      <c r="AO97" s="51"/>
      <c r="AP97" s="51"/>
    </row>
    <row r="98" spans="1:40" s="69" customFormat="1" ht="31.5">
      <c r="A98" s="68">
        <v>73</v>
      </c>
      <c r="B98" s="187" t="s">
        <v>543</v>
      </c>
      <c r="C98" s="5" t="s">
        <v>465</v>
      </c>
      <c r="D98" s="7" t="s">
        <v>463</v>
      </c>
      <c r="E98" s="277" t="s">
        <v>779</v>
      </c>
      <c r="F98" s="68"/>
      <c r="G98" s="202">
        <v>1</v>
      </c>
      <c r="H98" s="285"/>
      <c r="I98" s="285"/>
      <c r="J98" s="285"/>
      <c r="K98" s="285"/>
      <c r="L98" s="285"/>
      <c r="M98" s="285"/>
      <c r="N98" s="285"/>
      <c r="O98" s="68"/>
      <c r="P98" s="68"/>
      <c r="Q98" s="67"/>
      <c r="R98" s="68"/>
      <c r="S98" s="68"/>
      <c r="T98" s="67"/>
      <c r="U98" s="68"/>
      <c r="V98" s="68"/>
      <c r="W98" s="277" t="s">
        <v>803</v>
      </c>
      <c r="X98" s="68"/>
      <c r="Y98" s="202">
        <v>1</v>
      </c>
      <c r="Z98" s="68"/>
      <c r="AA98" s="68"/>
      <c r="AB98" s="68"/>
      <c r="AC98" s="285"/>
      <c r="AD98" s="68"/>
      <c r="AE98" s="68"/>
      <c r="AF98" s="285"/>
      <c r="AG98" s="68"/>
      <c r="AH98" s="68"/>
      <c r="AI98" s="68"/>
      <c r="AJ98" s="68"/>
      <c r="AK98" s="68"/>
      <c r="AL98" s="67"/>
      <c r="AM98" s="68"/>
      <c r="AN98" s="68"/>
    </row>
    <row r="99" spans="1:40" s="69" customFormat="1" ht="15.75">
      <c r="A99" s="68">
        <v>74</v>
      </c>
      <c r="B99" s="2" t="s">
        <v>546</v>
      </c>
      <c r="C99" s="5">
        <v>68</v>
      </c>
      <c r="D99" s="5">
        <v>68</v>
      </c>
      <c r="E99" s="67"/>
      <c r="F99" s="67"/>
      <c r="G99" s="67"/>
      <c r="H99" s="285"/>
      <c r="I99" s="285"/>
      <c r="J99" s="285"/>
      <c r="K99" s="278" t="s">
        <v>846</v>
      </c>
      <c r="L99" s="285">
        <v>68</v>
      </c>
      <c r="M99" s="285">
        <v>68</v>
      </c>
      <c r="N99" s="285"/>
      <c r="O99" s="68"/>
      <c r="P99" s="68"/>
      <c r="Q99" s="67"/>
      <c r="R99" s="68"/>
      <c r="S99" s="68"/>
      <c r="T99" s="67" t="s">
        <v>57</v>
      </c>
      <c r="U99" s="201">
        <v>68</v>
      </c>
      <c r="V99" s="68"/>
      <c r="W99" s="67"/>
      <c r="X99" s="67"/>
      <c r="Y99" s="67"/>
      <c r="Z99" s="67"/>
      <c r="AA99" s="67"/>
      <c r="AB99" s="67"/>
      <c r="AC99" s="278" t="s">
        <v>815</v>
      </c>
      <c r="AD99" s="201">
        <v>68</v>
      </c>
      <c r="AE99" s="202">
        <v>68</v>
      </c>
      <c r="AF99" s="285"/>
      <c r="AG99" s="68"/>
      <c r="AH99" s="68"/>
      <c r="AI99" s="68"/>
      <c r="AJ99" s="68"/>
      <c r="AK99" s="68"/>
      <c r="AL99" s="277" t="s">
        <v>79</v>
      </c>
      <c r="AM99" s="201">
        <v>68</v>
      </c>
      <c r="AN99" s="68"/>
    </row>
    <row r="100" spans="1:42" s="69" customFormat="1" ht="28.5" customHeight="1">
      <c r="A100" s="68">
        <v>75</v>
      </c>
      <c r="B100" s="2" t="s">
        <v>243</v>
      </c>
      <c r="C100" s="5">
        <v>27</v>
      </c>
      <c r="D100" s="7" t="s">
        <v>694</v>
      </c>
      <c r="E100" s="277" t="s">
        <v>849</v>
      </c>
      <c r="F100" s="201">
        <v>27</v>
      </c>
      <c r="G100" s="202"/>
      <c r="H100" s="285"/>
      <c r="I100" s="285"/>
      <c r="J100" s="285"/>
      <c r="K100" s="285"/>
      <c r="L100" s="285"/>
      <c r="M100" s="285"/>
      <c r="N100" s="278" t="s">
        <v>847</v>
      </c>
      <c r="O100" s="201">
        <v>27</v>
      </c>
      <c r="P100" s="202">
        <v>27</v>
      </c>
      <c r="Q100" s="67"/>
      <c r="R100" s="68"/>
      <c r="S100" s="68"/>
      <c r="T100" s="67"/>
      <c r="U100" s="68"/>
      <c r="V100" s="68"/>
      <c r="W100" s="277" t="s">
        <v>848</v>
      </c>
      <c r="X100" s="201">
        <v>27</v>
      </c>
      <c r="Y100" s="68"/>
      <c r="Z100" s="68"/>
      <c r="AA100" s="68"/>
      <c r="AB100" s="68"/>
      <c r="AC100" s="285"/>
      <c r="AD100" s="68"/>
      <c r="AE100" s="68"/>
      <c r="AF100" s="278" t="s">
        <v>441</v>
      </c>
      <c r="AG100" s="201">
        <v>27</v>
      </c>
      <c r="AH100" s="202">
        <v>27</v>
      </c>
      <c r="AI100" s="68"/>
      <c r="AJ100" s="68"/>
      <c r="AK100" s="68"/>
      <c r="AL100" s="67"/>
      <c r="AM100" s="68"/>
      <c r="AN100" s="68"/>
      <c r="AO100" s="51"/>
      <c r="AP100" s="51"/>
    </row>
    <row r="101" spans="1:42" s="69" customFormat="1" ht="15.75">
      <c r="A101" s="68">
        <v>76</v>
      </c>
      <c r="B101" s="2" t="s">
        <v>244</v>
      </c>
      <c r="C101" s="5">
        <v>36</v>
      </c>
      <c r="D101" s="5">
        <v>36</v>
      </c>
      <c r="E101" s="277" t="s">
        <v>849</v>
      </c>
      <c r="F101" s="201">
        <v>36</v>
      </c>
      <c r="G101" s="202"/>
      <c r="H101" s="285"/>
      <c r="I101" s="285"/>
      <c r="J101" s="285"/>
      <c r="K101" s="285"/>
      <c r="L101" s="285"/>
      <c r="M101" s="285"/>
      <c r="N101" s="278" t="s">
        <v>847</v>
      </c>
      <c r="O101" s="201">
        <v>36</v>
      </c>
      <c r="P101" s="202">
        <v>36</v>
      </c>
      <c r="Q101" s="67"/>
      <c r="R101" s="68"/>
      <c r="S101" s="68"/>
      <c r="T101" s="67"/>
      <c r="U101" s="68"/>
      <c r="V101" s="68"/>
      <c r="W101" s="277" t="s">
        <v>848</v>
      </c>
      <c r="X101" s="201">
        <v>36</v>
      </c>
      <c r="Y101" s="68"/>
      <c r="Z101" s="68"/>
      <c r="AA101" s="68"/>
      <c r="AB101" s="68"/>
      <c r="AC101" s="285"/>
      <c r="AD101" s="68"/>
      <c r="AE101" s="68"/>
      <c r="AF101" s="285" t="s">
        <v>441</v>
      </c>
      <c r="AG101" s="201">
        <v>36</v>
      </c>
      <c r="AH101" s="202">
        <v>36</v>
      </c>
      <c r="AI101" s="68"/>
      <c r="AJ101" s="68"/>
      <c r="AK101" s="68"/>
      <c r="AL101" s="67"/>
      <c r="AM101" s="68"/>
      <c r="AN101" s="68"/>
      <c r="AO101" s="51"/>
      <c r="AP101" s="51"/>
    </row>
    <row r="102" spans="1:42" s="69" customFormat="1" ht="15.75">
      <c r="A102" s="68">
        <v>77</v>
      </c>
      <c r="B102" s="2" t="s">
        <v>573</v>
      </c>
      <c r="C102" s="5">
        <v>2</v>
      </c>
      <c r="D102" s="5">
        <v>2</v>
      </c>
      <c r="E102" s="67"/>
      <c r="F102" s="67"/>
      <c r="G102" s="67"/>
      <c r="H102" s="285"/>
      <c r="I102" s="285"/>
      <c r="J102" s="285"/>
      <c r="K102" s="278" t="s">
        <v>80</v>
      </c>
      <c r="L102" s="285">
        <v>2</v>
      </c>
      <c r="M102" s="285">
        <v>2</v>
      </c>
      <c r="N102" s="285"/>
      <c r="O102" s="67"/>
      <c r="P102" s="67"/>
      <c r="Q102" s="67"/>
      <c r="R102" s="67"/>
      <c r="S102" s="67"/>
      <c r="T102" s="277" t="s">
        <v>798</v>
      </c>
      <c r="U102" s="201">
        <v>2</v>
      </c>
      <c r="V102" s="67"/>
      <c r="W102" s="67"/>
      <c r="X102" s="67"/>
      <c r="Y102" s="67"/>
      <c r="Z102" s="67"/>
      <c r="AA102" s="67"/>
      <c r="AB102" s="67"/>
      <c r="AC102" s="278" t="s">
        <v>813</v>
      </c>
      <c r="AD102" s="201">
        <v>2</v>
      </c>
      <c r="AE102" s="202">
        <v>2</v>
      </c>
      <c r="AF102" s="285"/>
      <c r="AG102" s="67"/>
      <c r="AH102" s="67"/>
      <c r="AI102" s="67"/>
      <c r="AJ102" s="67"/>
      <c r="AK102" s="67"/>
      <c r="AL102" s="277" t="s">
        <v>833</v>
      </c>
      <c r="AM102" s="201">
        <v>2</v>
      </c>
      <c r="AN102" s="67"/>
      <c r="AO102" s="51"/>
      <c r="AP102" s="51"/>
    </row>
    <row r="103" spans="1:42" s="69" customFormat="1" ht="15.75">
      <c r="A103" s="68">
        <v>78</v>
      </c>
      <c r="B103" s="2" t="s">
        <v>569</v>
      </c>
      <c r="C103" s="5">
        <v>2</v>
      </c>
      <c r="D103" s="5">
        <v>2</v>
      </c>
      <c r="E103" s="67"/>
      <c r="F103" s="67"/>
      <c r="G103" s="67"/>
      <c r="H103" s="285"/>
      <c r="I103" s="285"/>
      <c r="J103" s="285"/>
      <c r="K103" s="285" t="s">
        <v>80</v>
      </c>
      <c r="L103" s="285">
        <v>2</v>
      </c>
      <c r="M103" s="285">
        <v>2</v>
      </c>
      <c r="N103" s="285"/>
      <c r="O103" s="67"/>
      <c r="P103" s="67"/>
      <c r="Q103" s="67"/>
      <c r="R103" s="67"/>
      <c r="S103" s="67"/>
      <c r="T103" s="277" t="s">
        <v>798</v>
      </c>
      <c r="U103" s="201">
        <v>2</v>
      </c>
      <c r="V103" s="67"/>
      <c r="W103" s="67"/>
      <c r="X103" s="67"/>
      <c r="Y103" s="67"/>
      <c r="Z103" s="67"/>
      <c r="AA103" s="67"/>
      <c r="AB103" s="67"/>
      <c r="AC103" s="278" t="s">
        <v>813</v>
      </c>
      <c r="AD103" s="201">
        <v>2</v>
      </c>
      <c r="AE103" s="202">
        <v>2</v>
      </c>
      <c r="AF103" s="285"/>
      <c r="AG103" s="67"/>
      <c r="AH103" s="67"/>
      <c r="AI103" s="67"/>
      <c r="AJ103" s="67"/>
      <c r="AK103" s="67"/>
      <c r="AL103" s="277" t="s">
        <v>833</v>
      </c>
      <c r="AM103" s="201">
        <v>2</v>
      </c>
      <c r="AN103" s="67"/>
      <c r="AO103" s="51"/>
      <c r="AP103" s="51"/>
    </row>
    <row r="104" spans="1:40" s="69" customFormat="1" ht="12.75">
      <c r="A104" s="67"/>
      <c r="B104" s="8" t="s">
        <v>451</v>
      </c>
      <c r="C104" s="20" t="s">
        <v>226</v>
      </c>
      <c r="D104" s="20" t="s">
        <v>227</v>
      </c>
      <c r="E104" s="8" t="s">
        <v>515</v>
      </c>
      <c r="F104" s="8"/>
      <c r="G104" s="8"/>
      <c r="H104" s="283" t="s">
        <v>460</v>
      </c>
      <c r="I104" s="283"/>
      <c r="J104" s="283"/>
      <c r="K104" s="283" t="s">
        <v>453</v>
      </c>
      <c r="L104" s="283"/>
      <c r="M104" s="283"/>
      <c r="N104" s="283" t="s">
        <v>516</v>
      </c>
      <c r="O104" s="8"/>
      <c r="P104" s="8"/>
      <c r="Q104" s="8" t="s">
        <v>454</v>
      </c>
      <c r="R104" s="8"/>
      <c r="S104" s="8"/>
      <c r="T104" s="8" t="s">
        <v>455</v>
      </c>
      <c r="U104" s="8"/>
      <c r="V104" s="8"/>
      <c r="W104" s="8" t="s">
        <v>456</v>
      </c>
      <c r="X104" s="8"/>
      <c r="Y104" s="8"/>
      <c r="Z104" s="8" t="s">
        <v>457</v>
      </c>
      <c r="AA104" s="8"/>
      <c r="AB104" s="8"/>
      <c r="AC104" s="283" t="s">
        <v>517</v>
      </c>
      <c r="AD104" s="8"/>
      <c r="AE104" s="8"/>
      <c r="AF104" s="283" t="s">
        <v>518</v>
      </c>
      <c r="AG104" s="8"/>
      <c r="AH104" s="8"/>
      <c r="AI104" s="8" t="s">
        <v>459</v>
      </c>
      <c r="AJ104" s="8"/>
      <c r="AK104" s="8"/>
      <c r="AL104" s="8" t="s">
        <v>458</v>
      </c>
      <c r="AM104" s="8"/>
      <c r="AN104" s="8"/>
    </row>
    <row r="105" spans="1:42" s="69" customFormat="1" ht="15.75">
      <c r="A105" s="68">
        <v>79</v>
      </c>
      <c r="B105" s="2" t="s">
        <v>570</v>
      </c>
      <c r="C105" s="11">
        <v>6</v>
      </c>
      <c r="D105" s="7" t="s">
        <v>688</v>
      </c>
      <c r="E105" s="67"/>
      <c r="F105" s="67"/>
      <c r="G105" s="67"/>
      <c r="H105" s="285"/>
      <c r="I105" s="285"/>
      <c r="J105" s="285"/>
      <c r="K105" s="285" t="s">
        <v>80</v>
      </c>
      <c r="L105" s="285">
        <v>6</v>
      </c>
      <c r="M105" s="285">
        <v>6</v>
      </c>
      <c r="N105" s="285"/>
      <c r="O105" s="67"/>
      <c r="P105" s="67"/>
      <c r="Q105" s="67"/>
      <c r="R105" s="67"/>
      <c r="S105" s="67"/>
      <c r="T105" s="277" t="s">
        <v>798</v>
      </c>
      <c r="U105" s="201">
        <v>6</v>
      </c>
      <c r="V105" s="67"/>
      <c r="W105" s="67"/>
      <c r="X105" s="67"/>
      <c r="Y105" s="67"/>
      <c r="Z105" s="67"/>
      <c r="AA105" s="67"/>
      <c r="AB105" s="67"/>
      <c r="AC105" s="278" t="s">
        <v>813</v>
      </c>
      <c r="AD105" s="201">
        <v>6</v>
      </c>
      <c r="AE105" s="202">
        <v>6</v>
      </c>
      <c r="AF105" s="285"/>
      <c r="AG105" s="67"/>
      <c r="AH105" s="67"/>
      <c r="AI105" s="67"/>
      <c r="AJ105" s="67"/>
      <c r="AK105" s="67"/>
      <c r="AL105" s="277" t="s">
        <v>833</v>
      </c>
      <c r="AM105" s="201">
        <v>6</v>
      </c>
      <c r="AN105" s="67"/>
      <c r="AO105" s="51"/>
      <c r="AP105" s="51"/>
    </row>
    <row r="106" spans="1:42" s="69" customFormat="1" ht="15.75" customHeight="1">
      <c r="A106" s="68">
        <v>80</v>
      </c>
      <c r="B106" s="2" t="s">
        <v>541</v>
      </c>
      <c r="C106" s="5">
        <v>70</v>
      </c>
      <c r="D106" s="5">
        <v>70</v>
      </c>
      <c r="E106" s="277" t="s">
        <v>776</v>
      </c>
      <c r="F106" s="201">
        <v>70</v>
      </c>
      <c r="G106" s="202">
        <v>70</v>
      </c>
      <c r="H106" s="285"/>
      <c r="I106" s="285"/>
      <c r="J106" s="285"/>
      <c r="K106" s="285"/>
      <c r="L106" s="285"/>
      <c r="M106" s="285"/>
      <c r="N106" s="278" t="s">
        <v>792</v>
      </c>
      <c r="O106" s="201">
        <v>70</v>
      </c>
      <c r="P106" s="68"/>
      <c r="Q106" s="67"/>
      <c r="R106" s="68"/>
      <c r="S106" s="68"/>
      <c r="T106" s="68"/>
      <c r="U106" s="68"/>
      <c r="V106" s="68"/>
      <c r="W106" s="277" t="s">
        <v>800</v>
      </c>
      <c r="X106" s="201">
        <v>70</v>
      </c>
      <c r="Y106" s="202">
        <v>70</v>
      </c>
      <c r="Z106" s="68"/>
      <c r="AA106" s="68"/>
      <c r="AB106" s="68"/>
      <c r="AC106" s="285"/>
      <c r="AD106" s="68"/>
      <c r="AE106" s="68"/>
      <c r="AF106" s="278" t="s">
        <v>88</v>
      </c>
      <c r="AG106" s="201">
        <v>70</v>
      </c>
      <c r="AH106" s="68"/>
      <c r="AI106" s="68"/>
      <c r="AJ106" s="68"/>
      <c r="AK106" s="68"/>
      <c r="AL106" s="68"/>
      <c r="AM106" s="68"/>
      <c r="AN106" s="68"/>
      <c r="AO106" s="51"/>
      <c r="AP106" s="51"/>
    </row>
    <row r="107" spans="1:40" s="69" customFormat="1" ht="31.5" customHeight="1">
      <c r="A107" s="68">
        <v>81</v>
      </c>
      <c r="B107" s="187" t="s">
        <v>130</v>
      </c>
      <c r="C107" s="7" t="s">
        <v>669</v>
      </c>
      <c r="D107" s="5"/>
      <c r="E107" s="277" t="s">
        <v>777</v>
      </c>
      <c r="F107" s="68"/>
      <c r="G107" s="202">
        <v>3</v>
      </c>
      <c r="H107" s="285"/>
      <c r="I107" s="285"/>
      <c r="J107" s="285"/>
      <c r="K107" s="285"/>
      <c r="L107" s="285"/>
      <c r="M107" s="285"/>
      <c r="N107" s="285"/>
      <c r="O107" s="68"/>
      <c r="P107" s="68"/>
      <c r="Q107" s="67"/>
      <c r="R107" s="68"/>
      <c r="S107" s="68"/>
      <c r="T107" s="68"/>
      <c r="U107" s="68"/>
      <c r="V107" s="68"/>
      <c r="W107" s="277" t="s">
        <v>369</v>
      </c>
      <c r="X107" s="68"/>
      <c r="Y107" s="202">
        <v>3</v>
      </c>
      <c r="Z107" s="68"/>
      <c r="AA107" s="68"/>
      <c r="AB107" s="68"/>
      <c r="AC107" s="285"/>
      <c r="AD107" s="68"/>
      <c r="AE107" s="68"/>
      <c r="AF107" s="285"/>
      <c r="AG107" s="68"/>
      <c r="AH107" s="68"/>
      <c r="AI107" s="68"/>
      <c r="AJ107" s="68"/>
      <c r="AK107" s="68"/>
      <c r="AL107" s="68"/>
      <c r="AM107" s="68"/>
      <c r="AN107" s="68"/>
    </row>
    <row r="108" spans="1:42" s="69" customFormat="1" ht="17.25" customHeight="1">
      <c r="A108" s="68">
        <v>82</v>
      </c>
      <c r="B108" s="2" t="s">
        <v>537</v>
      </c>
      <c r="C108" s="5">
        <v>57</v>
      </c>
      <c r="D108" s="5">
        <v>57</v>
      </c>
      <c r="E108" s="67"/>
      <c r="F108" s="67"/>
      <c r="G108" s="67"/>
      <c r="H108" s="285"/>
      <c r="I108" s="285"/>
      <c r="J108" s="285"/>
      <c r="K108" s="278" t="s">
        <v>80</v>
      </c>
      <c r="L108" s="285">
        <v>57</v>
      </c>
      <c r="M108" s="285">
        <v>57</v>
      </c>
      <c r="N108" s="285"/>
      <c r="O108" s="68"/>
      <c r="P108" s="68"/>
      <c r="Q108" s="67"/>
      <c r="R108" s="67"/>
      <c r="S108" s="67"/>
      <c r="T108" s="277" t="s">
        <v>798</v>
      </c>
      <c r="U108" s="201">
        <v>57</v>
      </c>
      <c r="V108" s="67"/>
      <c r="W108" s="67"/>
      <c r="X108" s="67"/>
      <c r="Y108" s="67"/>
      <c r="Z108" s="67"/>
      <c r="AA108" s="67"/>
      <c r="AB108" s="67"/>
      <c r="AC108" s="278" t="s">
        <v>813</v>
      </c>
      <c r="AD108" s="201">
        <v>57</v>
      </c>
      <c r="AE108" s="202">
        <v>57</v>
      </c>
      <c r="AF108" s="285"/>
      <c r="AG108" s="67"/>
      <c r="AH108" s="67"/>
      <c r="AI108" s="67"/>
      <c r="AJ108" s="67"/>
      <c r="AK108" s="67"/>
      <c r="AL108" s="277" t="s">
        <v>833</v>
      </c>
      <c r="AM108" s="201">
        <v>57</v>
      </c>
      <c r="AN108" s="67"/>
      <c r="AO108" s="51"/>
      <c r="AP108" s="51"/>
    </row>
    <row r="109" spans="1:40" s="69" customFormat="1" ht="30" customHeight="1">
      <c r="A109" s="68">
        <v>83</v>
      </c>
      <c r="B109" s="187" t="s">
        <v>538</v>
      </c>
      <c r="C109" s="5" t="s">
        <v>465</v>
      </c>
      <c r="D109" s="7" t="s">
        <v>463</v>
      </c>
      <c r="E109" s="67"/>
      <c r="F109" s="67"/>
      <c r="G109" s="67"/>
      <c r="H109" s="285"/>
      <c r="I109" s="285"/>
      <c r="J109" s="285"/>
      <c r="K109" s="278" t="s">
        <v>851</v>
      </c>
      <c r="L109" s="285"/>
      <c r="M109" s="285">
        <v>1</v>
      </c>
      <c r="N109" s="285"/>
      <c r="O109" s="68"/>
      <c r="P109" s="68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278" t="s">
        <v>814</v>
      </c>
      <c r="AD109" s="67"/>
      <c r="AE109" s="202">
        <v>1</v>
      </c>
      <c r="AF109" s="285"/>
      <c r="AG109" s="67"/>
      <c r="AH109" s="67"/>
      <c r="AI109" s="67"/>
      <c r="AJ109" s="67"/>
      <c r="AK109" s="67"/>
      <c r="AL109" s="67"/>
      <c r="AM109" s="67"/>
      <c r="AN109" s="67"/>
    </row>
    <row r="110" spans="1:42" s="140" customFormat="1" ht="19.5" customHeight="1">
      <c r="A110" s="68">
        <v>84</v>
      </c>
      <c r="B110" s="2" t="s">
        <v>547</v>
      </c>
      <c r="C110" s="5">
        <v>20</v>
      </c>
      <c r="D110" s="142">
        <v>20</v>
      </c>
      <c r="E110" s="277" t="s">
        <v>776</v>
      </c>
      <c r="F110" s="205">
        <v>20</v>
      </c>
      <c r="G110" s="208">
        <v>20</v>
      </c>
      <c r="H110" s="286"/>
      <c r="I110" s="286"/>
      <c r="J110" s="286"/>
      <c r="K110" s="286"/>
      <c r="L110" s="286"/>
      <c r="M110" s="286"/>
      <c r="N110" s="286" t="s">
        <v>83</v>
      </c>
      <c r="O110" s="205">
        <v>20</v>
      </c>
      <c r="P110" s="210"/>
      <c r="Q110" s="139"/>
      <c r="R110" s="210"/>
      <c r="S110" s="210"/>
      <c r="T110" s="210"/>
      <c r="U110" s="210"/>
      <c r="V110" s="210"/>
      <c r="W110" s="139" t="s">
        <v>84</v>
      </c>
      <c r="X110" s="201">
        <v>20</v>
      </c>
      <c r="Y110" s="202">
        <v>20</v>
      </c>
      <c r="Z110" s="210"/>
      <c r="AA110" s="210"/>
      <c r="AB110" s="210"/>
      <c r="AC110" s="286"/>
      <c r="AD110" s="210"/>
      <c r="AE110" s="210"/>
      <c r="AF110" s="278" t="s">
        <v>85</v>
      </c>
      <c r="AG110" s="205">
        <v>20</v>
      </c>
      <c r="AH110" s="210"/>
      <c r="AI110" s="210"/>
      <c r="AJ110" s="210"/>
      <c r="AK110" s="210"/>
      <c r="AL110" s="210"/>
      <c r="AM110" s="210"/>
      <c r="AN110" s="210"/>
      <c r="AO110" s="51"/>
      <c r="AP110" s="51"/>
    </row>
    <row r="111" spans="1:42" s="69" customFormat="1" ht="15.75" customHeight="1">
      <c r="A111" s="68">
        <v>85</v>
      </c>
      <c r="B111" s="2" t="s">
        <v>544</v>
      </c>
      <c r="C111" s="5">
        <v>111</v>
      </c>
      <c r="D111" s="5">
        <v>111</v>
      </c>
      <c r="E111" s="277" t="s">
        <v>843</v>
      </c>
      <c r="F111" s="201">
        <v>111</v>
      </c>
      <c r="G111" s="202">
        <v>111</v>
      </c>
      <c r="H111" s="285"/>
      <c r="I111" s="285"/>
      <c r="J111" s="285"/>
      <c r="K111" s="285"/>
      <c r="L111" s="285"/>
      <c r="M111" s="285"/>
      <c r="N111" s="285" t="s">
        <v>83</v>
      </c>
      <c r="O111" s="201">
        <v>111</v>
      </c>
      <c r="P111" s="68"/>
      <c r="Q111" s="67"/>
      <c r="R111" s="68"/>
      <c r="S111" s="68"/>
      <c r="T111" s="68"/>
      <c r="U111" s="68"/>
      <c r="V111" s="68"/>
      <c r="W111" s="67" t="s">
        <v>84</v>
      </c>
      <c r="X111" s="201">
        <v>111</v>
      </c>
      <c r="Y111" s="202">
        <v>111</v>
      </c>
      <c r="Z111" s="68"/>
      <c r="AA111" s="68"/>
      <c r="AB111" s="68"/>
      <c r="AC111" s="285"/>
      <c r="AD111" s="68"/>
      <c r="AE111" s="68"/>
      <c r="AF111" s="285" t="s">
        <v>85</v>
      </c>
      <c r="AG111" s="201">
        <v>111</v>
      </c>
      <c r="AH111" s="68"/>
      <c r="AI111" s="68"/>
      <c r="AJ111" s="68"/>
      <c r="AK111" s="68"/>
      <c r="AL111" s="68"/>
      <c r="AM111" s="68"/>
      <c r="AN111" s="68"/>
      <c r="AO111" s="51"/>
      <c r="AP111" s="51"/>
    </row>
    <row r="112" spans="1:40" s="69" customFormat="1" ht="30.75" customHeight="1">
      <c r="A112" s="68">
        <v>86</v>
      </c>
      <c r="B112" s="187" t="s">
        <v>545</v>
      </c>
      <c r="C112" s="5" t="s">
        <v>464</v>
      </c>
      <c r="D112" s="7" t="s">
        <v>463</v>
      </c>
      <c r="E112" s="277" t="s">
        <v>852</v>
      </c>
      <c r="F112" s="68"/>
      <c r="G112" s="202">
        <v>2</v>
      </c>
      <c r="H112" s="285"/>
      <c r="I112" s="285"/>
      <c r="J112" s="285"/>
      <c r="K112" s="285"/>
      <c r="L112" s="285"/>
      <c r="M112" s="285"/>
      <c r="N112" s="285"/>
      <c r="O112" s="68"/>
      <c r="P112" s="68"/>
      <c r="Q112" s="67"/>
      <c r="R112" s="68"/>
      <c r="S112" s="68"/>
      <c r="T112" s="68"/>
      <c r="U112" s="68"/>
      <c r="V112" s="68"/>
      <c r="W112" s="67" t="s">
        <v>86</v>
      </c>
      <c r="X112" s="68"/>
      <c r="Y112" s="202">
        <v>2</v>
      </c>
      <c r="Z112" s="68"/>
      <c r="AA112" s="68"/>
      <c r="AB112" s="68"/>
      <c r="AC112" s="285"/>
      <c r="AD112" s="68"/>
      <c r="AE112" s="68"/>
      <c r="AF112" s="285"/>
      <c r="AG112" s="68"/>
      <c r="AH112" s="68"/>
      <c r="AI112" s="68"/>
      <c r="AJ112" s="68"/>
      <c r="AK112" s="68"/>
      <c r="AL112" s="68"/>
      <c r="AM112" s="68"/>
      <c r="AN112" s="68"/>
    </row>
    <row r="113" spans="1:42" s="69" customFormat="1" ht="15.75">
      <c r="A113" s="68">
        <v>87</v>
      </c>
      <c r="B113" s="44" t="s">
        <v>574</v>
      </c>
      <c r="C113" s="5">
        <v>6</v>
      </c>
      <c r="D113" s="5" t="s">
        <v>695</v>
      </c>
      <c r="E113" s="277" t="s">
        <v>853</v>
      </c>
      <c r="F113" s="201">
        <v>3</v>
      </c>
      <c r="G113" s="202">
        <v>6</v>
      </c>
      <c r="H113" s="285"/>
      <c r="I113" s="285"/>
      <c r="J113" s="285"/>
      <c r="K113" s="285"/>
      <c r="L113" s="285"/>
      <c r="M113" s="285"/>
      <c r="N113" s="285" t="s">
        <v>87</v>
      </c>
      <c r="O113" s="201">
        <v>3</v>
      </c>
      <c r="P113" s="68"/>
      <c r="Q113" s="67"/>
      <c r="R113" s="68"/>
      <c r="S113" s="68"/>
      <c r="T113" s="68"/>
      <c r="U113" s="68"/>
      <c r="V113" s="68"/>
      <c r="W113" s="67" t="s">
        <v>84</v>
      </c>
      <c r="X113" s="201">
        <v>3</v>
      </c>
      <c r="Y113" s="202">
        <v>6</v>
      </c>
      <c r="Z113" s="68"/>
      <c r="AA113" s="68"/>
      <c r="AB113" s="68"/>
      <c r="AC113" s="285"/>
      <c r="AD113" s="68"/>
      <c r="AE113" s="68"/>
      <c r="AF113" s="278" t="s">
        <v>88</v>
      </c>
      <c r="AG113" s="201">
        <v>3</v>
      </c>
      <c r="AH113" s="68"/>
      <c r="AI113" s="68"/>
      <c r="AJ113" s="68"/>
      <c r="AK113" s="68"/>
      <c r="AL113" s="68"/>
      <c r="AM113" s="68"/>
      <c r="AN113" s="68"/>
      <c r="AO113" s="51"/>
      <c r="AP113" s="51"/>
    </row>
    <row r="114" spans="1:42" s="69" customFormat="1" ht="15.75">
      <c r="A114" s="68">
        <v>88</v>
      </c>
      <c r="B114" s="2" t="s">
        <v>550</v>
      </c>
      <c r="C114" s="5">
        <v>4</v>
      </c>
      <c r="D114" s="7" t="s">
        <v>463</v>
      </c>
      <c r="E114" s="67"/>
      <c r="F114" s="67"/>
      <c r="G114" s="67"/>
      <c r="H114" s="285" t="s">
        <v>503</v>
      </c>
      <c r="I114" s="285"/>
      <c r="J114" s="285">
        <v>4</v>
      </c>
      <c r="K114" s="285"/>
      <c r="L114" s="285"/>
      <c r="M114" s="285"/>
      <c r="N114" s="285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 t="s">
        <v>89</v>
      </c>
      <c r="AA114" s="67"/>
      <c r="AB114" s="202">
        <v>4</v>
      </c>
      <c r="AC114" s="285"/>
      <c r="AD114" s="67"/>
      <c r="AE114" s="67"/>
      <c r="AF114" s="285"/>
      <c r="AG114" s="67"/>
      <c r="AH114" s="67"/>
      <c r="AI114" s="67"/>
      <c r="AJ114" s="67"/>
      <c r="AK114" s="67"/>
      <c r="AL114" s="67"/>
      <c r="AM114" s="67"/>
      <c r="AN114" s="67"/>
      <c r="AP114" s="51"/>
    </row>
    <row r="115" spans="1:42" s="69" customFormat="1" ht="15.75">
      <c r="A115" s="68">
        <v>89</v>
      </c>
      <c r="B115" s="2" t="s">
        <v>551</v>
      </c>
      <c r="C115" s="5">
        <v>6</v>
      </c>
      <c r="D115" s="7" t="s">
        <v>463</v>
      </c>
      <c r="E115" s="67"/>
      <c r="F115" s="67"/>
      <c r="G115" s="67"/>
      <c r="H115" s="285" t="s">
        <v>503</v>
      </c>
      <c r="I115" s="285"/>
      <c r="J115" s="285">
        <v>6</v>
      </c>
      <c r="K115" s="285"/>
      <c r="L115" s="285"/>
      <c r="M115" s="285"/>
      <c r="N115" s="285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 t="s">
        <v>89</v>
      </c>
      <c r="AA115" s="67"/>
      <c r="AB115" s="202">
        <v>6</v>
      </c>
      <c r="AC115" s="285"/>
      <c r="AD115" s="67"/>
      <c r="AE115" s="67"/>
      <c r="AF115" s="285"/>
      <c r="AG115" s="67"/>
      <c r="AH115" s="67"/>
      <c r="AI115" s="67"/>
      <c r="AJ115" s="67"/>
      <c r="AK115" s="67"/>
      <c r="AL115" s="67"/>
      <c r="AM115" s="67"/>
      <c r="AN115" s="67"/>
      <c r="AP115" s="51"/>
    </row>
    <row r="116" spans="1:45" s="69" customFormat="1" ht="15.75" customHeight="1">
      <c r="A116" s="364" t="s">
        <v>625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71"/>
      <c r="AH116" s="71"/>
      <c r="AI116" s="136"/>
      <c r="AJ116" s="71"/>
      <c r="AK116" s="71"/>
      <c r="AL116" s="136"/>
      <c r="AM116" s="71"/>
      <c r="AN116" s="71"/>
      <c r="AO116" s="135"/>
      <c r="AP116" s="135"/>
      <c r="AQ116" s="135"/>
      <c r="AR116" s="135"/>
      <c r="AS116" s="135"/>
    </row>
    <row r="117" spans="1:42" s="69" customFormat="1" ht="15.75">
      <c r="A117" s="68">
        <v>90</v>
      </c>
      <c r="B117" s="2" t="s">
        <v>600</v>
      </c>
      <c r="C117" s="5">
        <v>48</v>
      </c>
      <c r="D117" s="5">
        <v>48</v>
      </c>
      <c r="E117" s="67"/>
      <c r="F117" s="67"/>
      <c r="G117" s="67"/>
      <c r="H117" s="285"/>
      <c r="I117" s="285"/>
      <c r="J117" s="285"/>
      <c r="K117" s="285"/>
      <c r="L117" s="285"/>
      <c r="M117" s="285"/>
      <c r="N117" s="285"/>
      <c r="O117" s="67"/>
      <c r="P117" s="67"/>
      <c r="Q117" s="277" t="s">
        <v>796</v>
      </c>
      <c r="R117" s="201">
        <v>48</v>
      </c>
      <c r="S117" s="202">
        <v>48</v>
      </c>
      <c r="T117" s="67"/>
      <c r="U117" s="67"/>
      <c r="V117" s="67"/>
      <c r="W117" s="67"/>
      <c r="X117" s="67"/>
      <c r="Y117" s="67"/>
      <c r="Z117" s="67"/>
      <c r="AA117" s="67"/>
      <c r="AB117" s="67"/>
      <c r="AC117" s="285"/>
      <c r="AD117" s="67"/>
      <c r="AE117" s="67"/>
      <c r="AF117" s="285"/>
      <c r="AG117" s="67"/>
      <c r="AH117" s="67"/>
      <c r="AI117" s="277" t="s">
        <v>829</v>
      </c>
      <c r="AJ117" s="67"/>
      <c r="AK117" s="202">
        <v>48</v>
      </c>
      <c r="AL117" s="67"/>
      <c r="AM117" s="67"/>
      <c r="AN117" s="67"/>
      <c r="AP117" s="51"/>
    </row>
    <row r="118" spans="1:42" s="69" customFormat="1" ht="15.75" customHeight="1">
      <c r="A118" s="68">
        <v>91</v>
      </c>
      <c r="B118" s="44" t="s">
        <v>601</v>
      </c>
      <c r="C118" s="5">
        <v>64</v>
      </c>
      <c r="D118" s="5">
        <v>64</v>
      </c>
      <c r="E118" s="67"/>
      <c r="F118" s="67"/>
      <c r="G118" s="67"/>
      <c r="H118" s="285"/>
      <c r="I118" s="285"/>
      <c r="J118" s="285"/>
      <c r="K118" s="285"/>
      <c r="L118" s="285"/>
      <c r="M118" s="285"/>
      <c r="N118" s="278" t="s">
        <v>785</v>
      </c>
      <c r="O118" s="67"/>
      <c r="P118" s="202">
        <v>64</v>
      </c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285"/>
      <c r="AD118" s="67"/>
      <c r="AE118" s="67"/>
      <c r="AF118" s="278" t="s">
        <v>820</v>
      </c>
      <c r="AG118" s="201">
        <v>64</v>
      </c>
      <c r="AH118" s="202">
        <v>64</v>
      </c>
      <c r="AI118" s="67"/>
      <c r="AJ118" s="67"/>
      <c r="AK118" s="67"/>
      <c r="AL118" s="67"/>
      <c r="AM118" s="67"/>
      <c r="AN118" s="67"/>
      <c r="AP118" s="51"/>
    </row>
    <row r="119" spans="1:40" s="69" customFormat="1" ht="30" customHeight="1">
      <c r="A119" s="68">
        <v>92</v>
      </c>
      <c r="B119" s="187" t="s">
        <v>683</v>
      </c>
      <c r="C119" s="5" t="s">
        <v>464</v>
      </c>
      <c r="D119" s="7" t="s">
        <v>463</v>
      </c>
      <c r="E119" s="67"/>
      <c r="F119" s="67"/>
      <c r="G119" s="67"/>
      <c r="H119" s="285"/>
      <c r="I119" s="285"/>
      <c r="J119" s="285"/>
      <c r="K119" s="285"/>
      <c r="L119" s="285"/>
      <c r="M119" s="285"/>
      <c r="N119" s="278" t="s">
        <v>786</v>
      </c>
      <c r="O119" s="67"/>
      <c r="P119" s="202">
        <v>2</v>
      </c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285"/>
      <c r="AD119" s="67"/>
      <c r="AE119" s="67"/>
      <c r="AF119" s="278" t="s">
        <v>821</v>
      </c>
      <c r="AG119" s="67"/>
      <c r="AH119" s="202">
        <v>2</v>
      </c>
      <c r="AI119" s="67"/>
      <c r="AJ119" s="67"/>
      <c r="AK119" s="67"/>
      <c r="AL119" s="67"/>
      <c r="AM119" s="67"/>
      <c r="AN119" s="67"/>
    </row>
    <row r="120" spans="1:40" s="69" customFormat="1" ht="30" customHeight="1">
      <c r="A120" s="68">
        <v>93</v>
      </c>
      <c r="B120" s="187" t="s">
        <v>602</v>
      </c>
      <c r="C120" s="5" t="s">
        <v>462</v>
      </c>
      <c r="D120" s="7" t="s">
        <v>463</v>
      </c>
      <c r="E120" s="67"/>
      <c r="F120" s="67"/>
      <c r="G120" s="67"/>
      <c r="H120" s="285"/>
      <c r="I120" s="285"/>
      <c r="J120" s="285"/>
      <c r="K120" s="285"/>
      <c r="L120" s="285"/>
      <c r="M120" s="285"/>
      <c r="N120" s="278" t="s">
        <v>785</v>
      </c>
      <c r="O120" s="67"/>
      <c r="P120" s="202">
        <v>1</v>
      </c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285"/>
      <c r="AD120" s="67"/>
      <c r="AE120" s="67"/>
      <c r="AF120" s="278" t="s">
        <v>821</v>
      </c>
      <c r="AG120" s="67"/>
      <c r="AH120" s="202">
        <v>1</v>
      </c>
      <c r="AI120" s="67"/>
      <c r="AJ120" s="67"/>
      <c r="AK120" s="67"/>
      <c r="AL120" s="67"/>
      <c r="AM120" s="67"/>
      <c r="AN120" s="67"/>
    </row>
    <row r="121" spans="1:40" s="69" customFormat="1" ht="30" customHeight="1">
      <c r="A121" s="68">
        <v>94</v>
      </c>
      <c r="B121" s="187" t="s">
        <v>334</v>
      </c>
      <c r="C121" s="5" t="s">
        <v>461</v>
      </c>
      <c r="D121" s="7" t="s">
        <v>463</v>
      </c>
      <c r="E121" s="67"/>
      <c r="F121" s="67"/>
      <c r="G121" s="67"/>
      <c r="H121" s="285"/>
      <c r="I121" s="285"/>
      <c r="J121" s="285"/>
      <c r="K121" s="285"/>
      <c r="L121" s="285"/>
      <c r="M121" s="285"/>
      <c r="N121" s="278" t="s">
        <v>786</v>
      </c>
      <c r="O121" s="67"/>
      <c r="P121" s="202">
        <v>1</v>
      </c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285"/>
      <c r="AD121" s="67"/>
      <c r="AE121" s="67"/>
      <c r="AF121" s="278" t="s">
        <v>821</v>
      </c>
      <c r="AG121" s="67"/>
      <c r="AH121" s="202">
        <v>1</v>
      </c>
      <c r="AI121" s="67"/>
      <c r="AJ121" s="67"/>
      <c r="AK121" s="67"/>
      <c r="AL121" s="67"/>
      <c r="AM121" s="67"/>
      <c r="AN121" s="67"/>
    </row>
    <row r="122" spans="1:40" s="69" customFormat="1" ht="32.25" customHeight="1">
      <c r="A122" s="68">
        <v>95</v>
      </c>
      <c r="B122" s="187" t="s">
        <v>603</v>
      </c>
      <c r="C122" s="5" t="s">
        <v>461</v>
      </c>
      <c r="D122" s="7" t="s">
        <v>463</v>
      </c>
      <c r="E122" s="67"/>
      <c r="F122" s="67"/>
      <c r="G122" s="67"/>
      <c r="H122" s="285"/>
      <c r="I122" s="285"/>
      <c r="J122" s="285"/>
      <c r="K122" s="285"/>
      <c r="L122" s="285"/>
      <c r="M122" s="285"/>
      <c r="N122" s="278" t="s">
        <v>785</v>
      </c>
      <c r="O122" s="67"/>
      <c r="P122" s="202">
        <v>1</v>
      </c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285"/>
      <c r="AD122" s="67"/>
      <c r="AE122" s="67"/>
      <c r="AF122" s="278" t="s">
        <v>821</v>
      </c>
      <c r="AG122" s="67"/>
      <c r="AH122" s="202">
        <v>1</v>
      </c>
      <c r="AI122" s="67"/>
      <c r="AJ122" s="67"/>
      <c r="AK122" s="67"/>
      <c r="AL122" s="67"/>
      <c r="AM122" s="67"/>
      <c r="AN122" s="67"/>
    </row>
    <row r="123" spans="1:40" s="69" customFormat="1" ht="32.25" customHeight="1">
      <c r="A123" s="68">
        <v>96</v>
      </c>
      <c r="B123" s="296" t="s">
        <v>336</v>
      </c>
      <c r="C123" s="7" t="s">
        <v>335</v>
      </c>
      <c r="D123" s="7"/>
      <c r="E123" s="67"/>
      <c r="F123" s="67"/>
      <c r="G123" s="67"/>
      <c r="H123" s="285"/>
      <c r="I123" s="285"/>
      <c r="J123" s="285"/>
      <c r="K123" s="285"/>
      <c r="L123" s="285"/>
      <c r="M123" s="285"/>
      <c r="N123" s="278" t="s">
        <v>786</v>
      </c>
      <c r="O123" s="67"/>
      <c r="P123" s="202">
        <v>1</v>
      </c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285"/>
      <c r="AD123" s="67"/>
      <c r="AE123" s="67"/>
      <c r="AF123" s="278" t="s">
        <v>821</v>
      </c>
      <c r="AG123" s="67"/>
      <c r="AH123" s="202">
        <v>1</v>
      </c>
      <c r="AI123" s="67"/>
      <c r="AJ123" s="67"/>
      <c r="AK123" s="67"/>
      <c r="AL123" s="67"/>
      <c r="AM123" s="67"/>
      <c r="AN123" s="67"/>
    </row>
    <row r="124" spans="1:40" s="69" customFormat="1" ht="33.75" customHeight="1">
      <c r="A124" s="68">
        <v>97</v>
      </c>
      <c r="B124" s="187" t="s">
        <v>337</v>
      </c>
      <c r="C124" s="7" t="s">
        <v>335</v>
      </c>
      <c r="D124" s="7"/>
      <c r="E124" s="67"/>
      <c r="F124" s="67"/>
      <c r="G124" s="67"/>
      <c r="H124" s="285"/>
      <c r="I124" s="285"/>
      <c r="J124" s="285"/>
      <c r="K124" s="285"/>
      <c r="L124" s="285"/>
      <c r="M124" s="285"/>
      <c r="N124" s="278" t="s">
        <v>785</v>
      </c>
      <c r="O124" s="67"/>
      <c r="P124" s="202">
        <v>1</v>
      </c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285"/>
      <c r="AD124" s="67"/>
      <c r="AE124" s="67"/>
      <c r="AF124" s="278" t="s">
        <v>821</v>
      </c>
      <c r="AG124" s="67"/>
      <c r="AH124" s="202">
        <v>1</v>
      </c>
      <c r="AI124" s="67"/>
      <c r="AJ124" s="67"/>
      <c r="AK124" s="67"/>
      <c r="AL124" s="67"/>
      <c r="AM124" s="67"/>
      <c r="AN124" s="67"/>
    </row>
    <row r="125" spans="1:40" s="69" customFormat="1" ht="31.5" customHeight="1">
      <c r="A125" s="68">
        <v>98</v>
      </c>
      <c r="B125" s="187" t="s">
        <v>338</v>
      </c>
      <c r="C125" s="7" t="s">
        <v>335</v>
      </c>
      <c r="D125" s="7"/>
      <c r="E125" s="67"/>
      <c r="F125" s="67"/>
      <c r="G125" s="67"/>
      <c r="H125" s="285"/>
      <c r="I125" s="285"/>
      <c r="J125" s="285"/>
      <c r="K125" s="285"/>
      <c r="L125" s="285"/>
      <c r="M125" s="285"/>
      <c r="N125" s="278" t="s">
        <v>786</v>
      </c>
      <c r="O125" s="67"/>
      <c r="P125" s="202">
        <v>1</v>
      </c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285"/>
      <c r="AD125" s="67"/>
      <c r="AE125" s="67"/>
      <c r="AF125" s="278" t="s">
        <v>821</v>
      </c>
      <c r="AG125" s="67"/>
      <c r="AH125" s="202">
        <v>1</v>
      </c>
      <c r="AI125" s="67"/>
      <c r="AJ125" s="67"/>
      <c r="AK125" s="67"/>
      <c r="AL125" s="67"/>
      <c r="AM125" s="67"/>
      <c r="AN125" s="67"/>
    </row>
    <row r="126" spans="1:40" s="69" customFormat="1" ht="21.75" customHeight="1">
      <c r="A126" s="68">
        <v>99</v>
      </c>
      <c r="B126" s="2" t="s">
        <v>604</v>
      </c>
      <c r="C126" s="5">
        <v>28</v>
      </c>
      <c r="D126" s="5">
        <v>28</v>
      </c>
      <c r="E126" s="67"/>
      <c r="F126" s="67"/>
      <c r="G126" s="67"/>
      <c r="H126" s="285"/>
      <c r="I126" s="285"/>
      <c r="J126" s="285"/>
      <c r="K126" s="285"/>
      <c r="L126" s="285"/>
      <c r="M126" s="285"/>
      <c r="N126" s="278" t="s">
        <v>854</v>
      </c>
      <c r="O126" s="67"/>
      <c r="P126" s="202">
        <v>28</v>
      </c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285"/>
      <c r="AD126" s="67"/>
      <c r="AE126" s="67"/>
      <c r="AF126" s="278" t="s">
        <v>820</v>
      </c>
      <c r="AG126" s="201">
        <v>28</v>
      </c>
      <c r="AH126" s="202">
        <v>28</v>
      </c>
      <c r="AI126" s="67"/>
      <c r="AJ126" s="67"/>
      <c r="AK126" s="67"/>
      <c r="AL126" s="67"/>
      <c r="AM126" s="67"/>
      <c r="AN126" s="67"/>
    </row>
    <row r="127" spans="1:40" s="69" customFormat="1" ht="10.5" customHeight="1" hidden="1">
      <c r="A127" s="68">
        <v>100</v>
      </c>
      <c r="B127" s="2"/>
      <c r="C127" s="5"/>
      <c r="D127" s="5"/>
      <c r="E127" s="67"/>
      <c r="F127" s="67"/>
      <c r="G127" s="67"/>
      <c r="H127" s="285"/>
      <c r="I127" s="285"/>
      <c r="J127" s="285"/>
      <c r="K127" s="285"/>
      <c r="L127" s="285"/>
      <c r="M127" s="285"/>
      <c r="N127" s="285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285"/>
      <c r="AD127" s="67"/>
      <c r="AE127" s="67"/>
      <c r="AF127" s="285"/>
      <c r="AG127" s="201"/>
      <c r="AH127" s="202"/>
      <c r="AI127" s="67"/>
      <c r="AJ127" s="67"/>
      <c r="AK127" s="67"/>
      <c r="AL127" s="67"/>
      <c r="AM127" s="67"/>
      <c r="AN127" s="67"/>
    </row>
    <row r="128" spans="1:40" s="69" customFormat="1" ht="15.75">
      <c r="A128" s="68">
        <v>101</v>
      </c>
      <c r="B128" s="2" t="s">
        <v>605</v>
      </c>
      <c r="C128" s="5">
        <v>32</v>
      </c>
      <c r="D128" s="5">
        <v>32</v>
      </c>
      <c r="E128" s="67"/>
      <c r="F128" s="67"/>
      <c r="G128" s="67"/>
      <c r="H128" s="285"/>
      <c r="I128" s="285"/>
      <c r="J128" s="285"/>
      <c r="K128" s="285"/>
      <c r="L128" s="285"/>
      <c r="M128" s="285"/>
      <c r="N128" s="278" t="s">
        <v>854</v>
      </c>
      <c r="O128" s="67"/>
      <c r="P128" s="202">
        <v>32</v>
      </c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285"/>
      <c r="AD128" s="67"/>
      <c r="AE128" s="67"/>
      <c r="AF128" s="278" t="s">
        <v>820</v>
      </c>
      <c r="AG128" s="201">
        <v>32</v>
      </c>
      <c r="AH128" s="202">
        <v>32</v>
      </c>
      <c r="AI128" s="67"/>
      <c r="AJ128" s="67"/>
      <c r="AK128" s="67"/>
      <c r="AL128" s="67"/>
      <c r="AM128" s="67"/>
      <c r="AN128" s="67"/>
    </row>
    <row r="129" spans="1:40" s="69" customFormat="1" ht="15.75" customHeight="1">
      <c r="A129" s="68">
        <v>102</v>
      </c>
      <c r="B129" s="2" t="s">
        <v>606</v>
      </c>
      <c r="C129" s="5">
        <v>48</v>
      </c>
      <c r="D129" s="5">
        <v>48</v>
      </c>
      <c r="E129" s="67"/>
      <c r="F129" s="67"/>
      <c r="G129" s="67"/>
      <c r="H129" s="285" t="s">
        <v>607</v>
      </c>
      <c r="I129" s="285">
        <v>48</v>
      </c>
      <c r="J129" s="285">
        <v>48</v>
      </c>
      <c r="K129" s="285"/>
      <c r="L129" s="285"/>
      <c r="M129" s="285"/>
      <c r="N129" s="285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 t="s">
        <v>90</v>
      </c>
      <c r="AA129" s="67"/>
      <c r="AB129" s="202">
        <v>48</v>
      </c>
      <c r="AC129" s="285"/>
      <c r="AD129" s="67"/>
      <c r="AE129" s="67"/>
      <c r="AF129" s="285"/>
      <c r="AG129" s="67"/>
      <c r="AH129" s="67"/>
      <c r="AI129" s="67"/>
      <c r="AJ129" s="67"/>
      <c r="AK129" s="67"/>
      <c r="AL129" s="67"/>
      <c r="AM129" s="67"/>
      <c r="AN129" s="67"/>
    </row>
    <row r="130" spans="1:42" s="69" customFormat="1" ht="15.75" customHeight="1">
      <c r="A130" s="68">
        <v>103</v>
      </c>
      <c r="B130" s="2" t="s">
        <v>598</v>
      </c>
      <c r="C130" s="5">
        <v>55</v>
      </c>
      <c r="D130" s="5">
        <v>55</v>
      </c>
      <c r="E130" s="67"/>
      <c r="F130" s="67"/>
      <c r="G130" s="67"/>
      <c r="H130" s="285"/>
      <c r="I130" s="285"/>
      <c r="J130" s="285"/>
      <c r="K130" s="285"/>
      <c r="L130" s="285"/>
      <c r="M130" s="285"/>
      <c r="N130" s="278" t="s">
        <v>794</v>
      </c>
      <c r="O130" s="67"/>
      <c r="P130" s="202">
        <v>55</v>
      </c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285"/>
      <c r="AD130" s="67"/>
      <c r="AE130" s="67"/>
      <c r="AF130" s="285" t="s">
        <v>348</v>
      </c>
      <c r="AG130" s="201">
        <v>55</v>
      </c>
      <c r="AH130" s="202">
        <v>55</v>
      </c>
      <c r="AI130" s="67"/>
      <c r="AJ130" s="67"/>
      <c r="AK130" s="67"/>
      <c r="AL130" s="67"/>
      <c r="AM130" s="67"/>
      <c r="AN130" s="67"/>
      <c r="AO130" s="51"/>
      <c r="AP130" s="51"/>
    </row>
    <row r="131" spans="1:40" s="69" customFormat="1" ht="12.75">
      <c r="A131" s="67"/>
      <c r="B131" s="8" t="s">
        <v>451</v>
      </c>
      <c r="C131" s="20" t="s">
        <v>226</v>
      </c>
      <c r="D131" s="20" t="s">
        <v>227</v>
      </c>
      <c r="E131" s="8" t="s">
        <v>515</v>
      </c>
      <c r="F131" s="8"/>
      <c r="G131" s="8"/>
      <c r="H131" s="283" t="s">
        <v>460</v>
      </c>
      <c r="I131" s="283"/>
      <c r="J131" s="283"/>
      <c r="K131" s="283" t="s">
        <v>453</v>
      </c>
      <c r="L131" s="283"/>
      <c r="M131" s="283"/>
      <c r="N131" s="283" t="s">
        <v>516</v>
      </c>
      <c r="O131" s="8"/>
      <c r="P131" s="8"/>
      <c r="Q131" s="8" t="s">
        <v>454</v>
      </c>
      <c r="R131" s="8"/>
      <c r="S131" s="8"/>
      <c r="T131" s="8" t="s">
        <v>455</v>
      </c>
      <c r="U131" s="8"/>
      <c r="V131" s="8"/>
      <c r="W131" s="8" t="s">
        <v>456</v>
      </c>
      <c r="X131" s="8"/>
      <c r="Y131" s="8"/>
      <c r="Z131" s="8" t="s">
        <v>457</v>
      </c>
      <c r="AA131" s="8"/>
      <c r="AB131" s="8"/>
      <c r="AC131" s="283" t="s">
        <v>517</v>
      </c>
      <c r="AD131" s="8"/>
      <c r="AE131" s="8"/>
      <c r="AF131" s="283" t="s">
        <v>518</v>
      </c>
      <c r="AG131" s="8"/>
      <c r="AH131" s="8"/>
      <c r="AI131" s="8" t="s">
        <v>459</v>
      </c>
      <c r="AJ131" s="8"/>
      <c r="AK131" s="8"/>
      <c r="AL131" s="8" t="s">
        <v>458</v>
      </c>
      <c r="AM131" s="8"/>
      <c r="AN131" s="8"/>
    </row>
    <row r="132" spans="1:40" s="69" customFormat="1" ht="32.25" customHeight="1">
      <c r="A132" s="68">
        <v>104</v>
      </c>
      <c r="B132" s="187" t="s">
        <v>599</v>
      </c>
      <c r="C132" s="6" t="s">
        <v>470</v>
      </c>
      <c r="D132" s="6" t="s">
        <v>482</v>
      </c>
      <c r="E132" s="67"/>
      <c r="F132" s="67"/>
      <c r="G132" s="67"/>
      <c r="H132" s="285"/>
      <c r="I132" s="285"/>
      <c r="J132" s="285"/>
      <c r="K132" s="285"/>
      <c r="L132" s="285"/>
      <c r="M132" s="285"/>
      <c r="N132" s="278" t="s">
        <v>794</v>
      </c>
      <c r="O132" s="67"/>
      <c r="P132" s="202">
        <v>2</v>
      </c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285"/>
      <c r="AD132" s="67"/>
      <c r="AE132" s="67"/>
      <c r="AF132" s="285" t="s">
        <v>348</v>
      </c>
      <c r="AG132" s="201">
        <v>1</v>
      </c>
      <c r="AH132" s="202">
        <v>2</v>
      </c>
      <c r="AI132" s="67"/>
      <c r="AJ132" s="67"/>
      <c r="AK132" s="67"/>
      <c r="AL132" s="67"/>
      <c r="AM132" s="67"/>
      <c r="AN132" s="67"/>
    </row>
    <row r="133" spans="1:41" s="69" customFormat="1" ht="15.75" customHeight="1">
      <c r="A133" s="77"/>
      <c r="B133" s="261" t="s">
        <v>474</v>
      </c>
      <c r="C133" s="262"/>
      <c r="D133" s="262"/>
      <c r="E133" s="262"/>
      <c r="F133" s="262"/>
      <c r="G133" s="262"/>
      <c r="H133" s="289"/>
      <c r="I133" s="289"/>
      <c r="J133" s="289"/>
      <c r="K133" s="289"/>
      <c r="L133" s="289"/>
      <c r="M133" s="289"/>
      <c r="N133" s="289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89"/>
      <c r="AD133" s="262"/>
      <c r="AE133" s="262"/>
      <c r="AF133" s="289"/>
      <c r="AG133" s="262"/>
      <c r="AH133" s="262"/>
      <c r="AI133" s="262"/>
      <c r="AJ133" s="262"/>
      <c r="AK133" s="262"/>
      <c r="AL133" s="262"/>
      <c r="AM133" s="262"/>
      <c r="AN133" s="262"/>
      <c r="AO133" s="263"/>
    </row>
    <row r="134" spans="1:40" s="69" customFormat="1" ht="15.75">
      <c r="A134" s="67">
        <v>105</v>
      </c>
      <c r="B134" s="44" t="s">
        <v>575</v>
      </c>
      <c r="C134" s="5">
        <v>10</v>
      </c>
      <c r="D134" s="5" t="s">
        <v>696</v>
      </c>
      <c r="E134" s="277" t="s">
        <v>442</v>
      </c>
      <c r="F134" s="201">
        <v>7</v>
      </c>
      <c r="G134" s="202">
        <v>10</v>
      </c>
      <c r="H134" s="285"/>
      <c r="I134" s="285"/>
      <c r="J134" s="285"/>
      <c r="K134" s="285"/>
      <c r="L134" s="285"/>
      <c r="M134" s="285"/>
      <c r="N134" s="278" t="s">
        <v>793</v>
      </c>
      <c r="O134" s="201">
        <v>7</v>
      </c>
      <c r="P134" s="68"/>
      <c r="Q134" s="67"/>
      <c r="R134" s="68"/>
      <c r="S134" s="68"/>
      <c r="T134" s="67"/>
      <c r="U134" s="68"/>
      <c r="V134" s="68"/>
      <c r="W134" s="277" t="s">
        <v>802</v>
      </c>
      <c r="X134" s="201">
        <v>7</v>
      </c>
      <c r="Y134" s="202">
        <v>10</v>
      </c>
      <c r="Z134" s="68"/>
      <c r="AA134" s="68"/>
      <c r="AB134" s="68"/>
      <c r="AC134" s="285"/>
      <c r="AD134" s="68"/>
      <c r="AE134" s="68"/>
      <c r="AF134" s="278" t="s">
        <v>443</v>
      </c>
      <c r="AG134" s="201">
        <v>7</v>
      </c>
      <c r="AH134" s="68"/>
      <c r="AI134" s="68"/>
      <c r="AJ134" s="68"/>
      <c r="AK134" s="68"/>
      <c r="AL134" s="68"/>
      <c r="AM134" s="68"/>
      <c r="AN134" s="68"/>
    </row>
    <row r="135" spans="1:40" s="69" customFormat="1" ht="15.75">
      <c r="A135" s="67">
        <v>106</v>
      </c>
      <c r="B135" s="2" t="s">
        <v>578</v>
      </c>
      <c r="C135" s="5">
        <v>15</v>
      </c>
      <c r="D135" s="5">
        <v>15</v>
      </c>
      <c r="E135" s="67" t="s">
        <v>442</v>
      </c>
      <c r="F135" s="201">
        <v>15</v>
      </c>
      <c r="G135" s="202">
        <v>15</v>
      </c>
      <c r="H135" s="285"/>
      <c r="I135" s="285"/>
      <c r="J135" s="285"/>
      <c r="K135" s="285"/>
      <c r="L135" s="285"/>
      <c r="M135" s="285"/>
      <c r="N135" s="278" t="s">
        <v>793</v>
      </c>
      <c r="O135" s="201">
        <v>15</v>
      </c>
      <c r="P135" s="68"/>
      <c r="Q135" s="67"/>
      <c r="R135" s="68"/>
      <c r="S135" s="68"/>
      <c r="T135" s="67"/>
      <c r="U135" s="68"/>
      <c r="V135" s="68"/>
      <c r="W135" s="277" t="s">
        <v>802</v>
      </c>
      <c r="X135" s="201">
        <v>15</v>
      </c>
      <c r="Y135" s="202">
        <v>15</v>
      </c>
      <c r="Z135" s="68"/>
      <c r="AA135" s="68"/>
      <c r="AB135" s="68"/>
      <c r="AC135" s="285"/>
      <c r="AD135" s="68"/>
      <c r="AE135" s="68"/>
      <c r="AF135" s="278" t="s">
        <v>443</v>
      </c>
      <c r="AG135" s="201">
        <v>15</v>
      </c>
      <c r="AH135" s="68"/>
      <c r="AI135" s="68"/>
      <c r="AJ135" s="68"/>
      <c r="AK135" s="68"/>
      <c r="AL135" s="68"/>
      <c r="AM135" s="68"/>
      <c r="AN135" s="68"/>
    </row>
    <row r="136" spans="1:40" s="69" customFormat="1" ht="33" customHeight="1">
      <c r="A136" s="67">
        <v>107</v>
      </c>
      <c r="B136" s="2" t="s">
        <v>824</v>
      </c>
      <c r="C136" s="11">
        <v>4</v>
      </c>
      <c r="D136" s="7" t="s">
        <v>553</v>
      </c>
      <c r="E136" s="278" t="s">
        <v>843</v>
      </c>
      <c r="F136" s="201">
        <v>4</v>
      </c>
      <c r="G136" s="202">
        <v>4</v>
      </c>
      <c r="H136" s="285"/>
      <c r="I136" s="285"/>
      <c r="J136" s="285"/>
      <c r="K136" s="285"/>
      <c r="L136" s="285"/>
      <c r="M136" s="285"/>
      <c r="N136" s="278" t="s">
        <v>83</v>
      </c>
      <c r="O136" s="201">
        <v>4</v>
      </c>
      <c r="P136" s="68"/>
      <c r="Q136" s="67"/>
      <c r="R136" s="68"/>
      <c r="S136" s="68"/>
      <c r="T136" s="67"/>
      <c r="U136" s="68"/>
      <c r="V136" s="68"/>
      <c r="W136" s="277" t="s">
        <v>804</v>
      </c>
      <c r="X136" s="201">
        <v>4</v>
      </c>
      <c r="Y136" s="202">
        <v>4</v>
      </c>
      <c r="Z136" s="68"/>
      <c r="AA136" s="68"/>
      <c r="AB136" s="68"/>
      <c r="AC136" s="285"/>
      <c r="AD136" s="68"/>
      <c r="AE136" s="68"/>
      <c r="AF136" s="278" t="s">
        <v>822</v>
      </c>
      <c r="AG136" s="201">
        <v>4</v>
      </c>
      <c r="AH136" s="68"/>
      <c r="AI136" s="68"/>
      <c r="AJ136" s="68"/>
      <c r="AK136" s="68"/>
      <c r="AL136" s="68"/>
      <c r="AM136" s="68"/>
      <c r="AN136" s="68"/>
    </row>
    <row r="137" spans="1:42" s="69" customFormat="1" ht="33" customHeight="1">
      <c r="A137" s="67">
        <v>108</v>
      </c>
      <c r="B137" s="2" t="s">
        <v>825</v>
      </c>
      <c r="C137" s="5" t="s">
        <v>697</v>
      </c>
      <c r="D137" s="5">
        <v>4</v>
      </c>
      <c r="E137" s="277" t="s">
        <v>843</v>
      </c>
      <c r="F137" s="201">
        <v>4</v>
      </c>
      <c r="G137" s="202">
        <v>4</v>
      </c>
      <c r="H137" s="285"/>
      <c r="I137" s="285"/>
      <c r="J137" s="285"/>
      <c r="K137" s="285"/>
      <c r="L137" s="285"/>
      <c r="M137" s="285"/>
      <c r="N137" s="278" t="s">
        <v>83</v>
      </c>
      <c r="O137" s="201">
        <v>4</v>
      </c>
      <c r="P137" s="68"/>
      <c r="Q137" s="67"/>
      <c r="R137" s="68"/>
      <c r="S137" s="68"/>
      <c r="T137" s="67"/>
      <c r="U137" s="68"/>
      <c r="V137" s="68"/>
      <c r="W137" s="277" t="s">
        <v>804</v>
      </c>
      <c r="X137" s="201">
        <v>4</v>
      </c>
      <c r="Y137" s="202">
        <v>4</v>
      </c>
      <c r="Z137" s="68"/>
      <c r="AA137" s="68"/>
      <c r="AB137" s="68"/>
      <c r="AC137" s="285"/>
      <c r="AD137" s="68"/>
      <c r="AE137" s="68"/>
      <c r="AF137" s="278" t="s">
        <v>822</v>
      </c>
      <c r="AG137" s="201">
        <v>4</v>
      </c>
      <c r="AH137" s="68"/>
      <c r="AI137" s="68"/>
      <c r="AJ137" s="68"/>
      <c r="AK137" s="68"/>
      <c r="AL137" s="68"/>
      <c r="AM137" s="68"/>
      <c r="AN137" s="68"/>
      <c r="AO137" s="51"/>
      <c r="AP137" s="51"/>
    </row>
    <row r="138" spans="1:40" s="69" customFormat="1" ht="31.5" customHeight="1">
      <c r="A138" s="67">
        <v>109</v>
      </c>
      <c r="B138" s="187" t="s">
        <v>552</v>
      </c>
      <c r="C138" s="5" t="s">
        <v>468</v>
      </c>
      <c r="D138" s="7" t="s">
        <v>463</v>
      </c>
      <c r="E138" s="277" t="s">
        <v>852</v>
      </c>
      <c r="F138" s="67"/>
      <c r="G138" s="202">
        <v>1</v>
      </c>
      <c r="H138" s="285"/>
      <c r="I138" s="285"/>
      <c r="J138" s="285"/>
      <c r="K138" s="285"/>
      <c r="L138" s="285"/>
      <c r="M138" s="285"/>
      <c r="N138" s="285"/>
      <c r="O138" s="68"/>
      <c r="P138" s="68"/>
      <c r="Q138" s="67"/>
      <c r="R138" s="68"/>
      <c r="S138" s="68"/>
      <c r="T138" s="67"/>
      <c r="U138" s="68"/>
      <c r="V138" s="68"/>
      <c r="W138" s="277" t="s">
        <v>805</v>
      </c>
      <c r="X138" s="68"/>
      <c r="Y138" s="202">
        <v>1</v>
      </c>
      <c r="Z138" s="68"/>
      <c r="AA138" s="68"/>
      <c r="AB138" s="68"/>
      <c r="AC138" s="285"/>
      <c r="AD138" s="68"/>
      <c r="AE138" s="68"/>
      <c r="AF138" s="285"/>
      <c r="AG138" s="68"/>
      <c r="AH138" s="68"/>
      <c r="AI138" s="68"/>
      <c r="AJ138" s="68"/>
      <c r="AK138" s="68"/>
      <c r="AL138" s="68"/>
      <c r="AM138" s="68"/>
      <c r="AN138" s="68"/>
    </row>
    <row r="139" spans="1:40" s="69" customFormat="1" ht="46.5" customHeight="1">
      <c r="A139" s="67">
        <v>110</v>
      </c>
      <c r="B139" s="187" t="s">
        <v>361</v>
      </c>
      <c r="C139" s="5" t="s">
        <v>469</v>
      </c>
      <c r="D139" s="7" t="s">
        <v>463</v>
      </c>
      <c r="E139" s="277" t="s">
        <v>852</v>
      </c>
      <c r="F139" s="67"/>
      <c r="G139" s="202">
        <v>3</v>
      </c>
      <c r="H139" s="285"/>
      <c r="I139" s="285"/>
      <c r="J139" s="285"/>
      <c r="K139" s="285"/>
      <c r="L139" s="285"/>
      <c r="M139" s="285"/>
      <c r="N139" s="285"/>
      <c r="O139" s="68"/>
      <c r="P139" s="68"/>
      <c r="Q139" s="67"/>
      <c r="R139" s="68"/>
      <c r="S139" s="68"/>
      <c r="T139" s="67"/>
      <c r="U139" s="68"/>
      <c r="V139" s="68"/>
      <c r="W139" s="277" t="s">
        <v>806</v>
      </c>
      <c r="X139" s="68"/>
      <c r="Y139" s="202">
        <v>3</v>
      </c>
      <c r="Z139" s="68"/>
      <c r="AA139" s="68"/>
      <c r="AB139" s="68"/>
      <c r="AC139" s="285"/>
      <c r="AD139" s="68"/>
      <c r="AE139" s="68"/>
      <c r="AF139" s="285"/>
      <c r="AG139" s="68"/>
      <c r="AH139" s="68"/>
      <c r="AI139" s="68"/>
      <c r="AJ139" s="68"/>
      <c r="AK139" s="68"/>
      <c r="AL139" s="68"/>
      <c r="AM139" s="68"/>
      <c r="AN139" s="68"/>
    </row>
    <row r="140" spans="1:40" s="69" customFormat="1" ht="30.75" customHeight="1">
      <c r="A140" s="67">
        <v>111</v>
      </c>
      <c r="B140" s="187" t="s">
        <v>419</v>
      </c>
      <c r="C140" s="5" t="s">
        <v>414</v>
      </c>
      <c r="D140" s="7"/>
      <c r="E140" s="277" t="s">
        <v>852</v>
      </c>
      <c r="F140" s="67"/>
      <c r="G140" s="202">
        <v>1</v>
      </c>
      <c r="H140" s="285"/>
      <c r="I140" s="285"/>
      <c r="J140" s="285"/>
      <c r="K140" s="285"/>
      <c r="L140" s="285"/>
      <c r="M140" s="285"/>
      <c r="N140" s="285"/>
      <c r="O140" s="68"/>
      <c r="P140" s="68"/>
      <c r="Q140" s="67"/>
      <c r="R140" s="68"/>
      <c r="S140" s="68"/>
      <c r="T140" s="67"/>
      <c r="U140" s="68"/>
      <c r="V140" s="68"/>
      <c r="W140" s="277" t="s">
        <v>805</v>
      </c>
      <c r="X140" s="68"/>
      <c r="Y140" s="202">
        <v>1</v>
      </c>
      <c r="Z140" s="68"/>
      <c r="AA140" s="68"/>
      <c r="AB140" s="68"/>
      <c r="AC140" s="285"/>
      <c r="AD140" s="68"/>
      <c r="AE140" s="68"/>
      <c r="AF140" s="285"/>
      <c r="AG140" s="68"/>
      <c r="AH140" s="68"/>
      <c r="AI140" s="68"/>
      <c r="AJ140" s="68"/>
      <c r="AK140" s="68"/>
      <c r="AL140" s="68"/>
      <c r="AM140" s="68"/>
      <c r="AN140" s="68"/>
    </row>
    <row r="141" spans="1:40" s="69" customFormat="1" ht="27.75" customHeight="1">
      <c r="A141" s="67">
        <v>112</v>
      </c>
      <c r="B141" s="2" t="s">
        <v>787</v>
      </c>
      <c r="C141" s="11">
        <v>10</v>
      </c>
      <c r="D141" s="7" t="s">
        <v>554</v>
      </c>
      <c r="E141" s="277" t="s">
        <v>853</v>
      </c>
      <c r="F141" s="201">
        <v>10</v>
      </c>
      <c r="G141" s="202">
        <v>10</v>
      </c>
      <c r="H141" s="285"/>
      <c r="I141" s="285"/>
      <c r="J141" s="285"/>
      <c r="K141" s="285"/>
      <c r="L141" s="285"/>
      <c r="M141" s="285"/>
      <c r="N141" s="278" t="s">
        <v>83</v>
      </c>
      <c r="O141" s="201">
        <v>10</v>
      </c>
      <c r="P141" s="68"/>
      <c r="Q141" s="67"/>
      <c r="R141" s="68"/>
      <c r="S141" s="68"/>
      <c r="T141" s="68"/>
      <c r="U141" s="68"/>
      <c r="V141" s="68"/>
      <c r="W141" s="277" t="s">
        <v>804</v>
      </c>
      <c r="X141" s="201">
        <v>10</v>
      </c>
      <c r="Y141" s="202">
        <v>10</v>
      </c>
      <c r="Z141" s="68"/>
      <c r="AA141" s="68"/>
      <c r="AB141" s="68"/>
      <c r="AC141" s="285"/>
      <c r="AD141" s="68"/>
      <c r="AE141" s="68"/>
      <c r="AF141" s="278" t="s">
        <v>822</v>
      </c>
      <c r="AG141" s="201">
        <v>10</v>
      </c>
      <c r="AH141" s="68"/>
      <c r="AI141" s="68"/>
      <c r="AJ141" s="68"/>
      <c r="AK141" s="68"/>
      <c r="AL141" s="68"/>
      <c r="AM141" s="68"/>
      <c r="AN141" s="68"/>
    </row>
    <row r="142" spans="1:40" s="69" customFormat="1" ht="25.5" customHeight="1">
      <c r="A142" s="67">
        <v>113</v>
      </c>
      <c r="B142" s="301" t="s">
        <v>788</v>
      </c>
      <c r="C142" s="11">
        <v>4</v>
      </c>
      <c r="D142" s="7" t="s">
        <v>563</v>
      </c>
      <c r="E142" s="277" t="s">
        <v>853</v>
      </c>
      <c r="F142" s="201">
        <v>4</v>
      </c>
      <c r="G142" s="202">
        <v>4</v>
      </c>
      <c r="H142" s="285"/>
      <c r="I142" s="285"/>
      <c r="J142" s="285"/>
      <c r="K142" s="285"/>
      <c r="L142" s="285"/>
      <c r="M142" s="285"/>
      <c r="N142" s="278" t="s">
        <v>83</v>
      </c>
      <c r="O142" s="201">
        <v>4</v>
      </c>
      <c r="P142" s="68"/>
      <c r="Q142" s="67"/>
      <c r="R142" s="68"/>
      <c r="S142" s="68"/>
      <c r="T142" s="68"/>
      <c r="U142" s="68"/>
      <c r="V142" s="68"/>
      <c r="W142" s="277" t="s">
        <v>804</v>
      </c>
      <c r="X142" s="201">
        <v>4</v>
      </c>
      <c r="Y142" s="202">
        <v>4</v>
      </c>
      <c r="Z142" s="68"/>
      <c r="AA142" s="68"/>
      <c r="AB142" s="68"/>
      <c r="AC142" s="285"/>
      <c r="AD142" s="68"/>
      <c r="AE142" s="68"/>
      <c r="AF142" s="278" t="s">
        <v>822</v>
      </c>
      <c r="AG142" s="201">
        <v>4</v>
      </c>
      <c r="AH142" s="68"/>
      <c r="AI142" s="68"/>
      <c r="AJ142" s="68"/>
      <c r="AK142" s="68"/>
      <c r="AL142" s="68"/>
      <c r="AM142" s="68"/>
      <c r="AN142" s="68"/>
    </row>
    <row r="143" spans="1:40" s="69" customFormat="1" ht="27.75" customHeight="1">
      <c r="A143" s="67">
        <v>114</v>
      </c>
      <c r="B143" s="2" t="s">
        <v>789</v>
      </c>
      <c r="C143" s="11">
        <v>18</v>
      </c>
      <c r="D143" s="7" t="s">
        <v>564</v>
      </c>
      <c r="E143" s="277" t="s">
        <v>853</v>
      </c>
      <c r="F143" s="201">
        <v>18</v>
      </c>
      <c r="G143" s="202">
        <v>18</v>
      </c>
      <c r="H143" s="285"/>
      <c r="I143" s="285"/>
      <c r="J143" s="285"/>
      <c r="K143" s="285"/>
      <c r="L143" s="285"/>
      <c r="M143" s="285"/>
      <c r="N143" s="278" t="s">
        <v>83</v>
      </c>
      <c r="O143" s="201">
        <v>18</v>
      </c>
      <c r="P143" s="68"/>
      <c r="Q143" s="67"/>
      <c r="R143" s="68"/>
      <c r="S143" s="68"/>
      <c r="T143" s="68"/>
      <c r="U143" s="68"/>
      <c r="V143" s="68"/>
      <c r="W143" s="277" t="s">
        <v>804</v>
      </c>
      <c r="X143" s="201">
        <v>18</v>
      </c>
      <c r="Y143" s="202">
        <v>18</v>
      </c>
      <c r="Z143" s="68"/>
      <c r="AA143" s="68"/>
      <c r="AB143" s="68"/>
      <c r="AC143" s="285"/>
      <c r="AD143" s="68"/>
      <c r="AE143" s="68"/>
      <c r="AF143" s="278" t="s">
        <v>822</v>
      </c>
      <c r="AG143" s="201">
        <v>18</v>
      </c>
      <c r="AH143" s="68"/>
      <c r="AI143" s="68"/>
      <c r="AJ143" s="68"/>
      <c r="AK143" s="68"/>
      <c r="AL143" s="68"/>
      <c r="AM143" s="68"/>
      <c r="AN143" s="68"/>
    </row>
    <row r="144" spans="1:40" s="69" customFormat="1" ht="31.5" customHeight="1">
      <c r="A144" s="67">
        <v>115</v>
      </c>
      <c r="B144" s="187" t="s">
        <v>826</v>
      </c>
      <c r="C144" s="5" t="s">
        <v>465</v>
      </c>
      <c r="D144" s="7" t="s">
        <v>463</v>
      </c>
      <c r="E144" s="277" t="s">
        <v>852</v>
      </c>
      <c r="F144" s="68"/>
      <c r="G144" s="202">
        <v>1</v>
      </c>
      <c r="H144" s="285"/>
      <c r="I144" s="285"/>
      <c r="J144" s="285"/>
      <c r="K144" s="285"/>
      <c r="L144" s="285"/>
      <c r="M144" s="285"/>
      <c r="N144" s="285"/>
      <c r="O144" s="68"/>
      <c r="P144" s="68"/>
      <c r="Q144" s="67"/>
      <c r="R144" s="68"/>
      <c r="S144" s="68"/>
      <c r="T144" s="68"/>
      <c r="U144" s="68"/>
      <c r="V144" s="68"/>
      <c r="W144" s="277" t="s">
        <v>805</v>
      </c>
      <c r="X144" s="68"/>
      <c r="Y144" s="202">
        <v>1</v>
      </c>
      <c r="Z144" s="68"/>
      <c r="AA144" s="68"/>
      <c r="AB144" s="68"/>
      <c r="AC144" s="285"/>
      <c r="AD144" s="68"/>
      <c r="AE144" s="68"/>
      <c r="AF144" s="285"/>
      <c r="AG144" s="68"/>
      <c r="AH144" s="68"/>
      <c r="AI144" s="68"/>
      <c r="AJ144" s="68"/>
      <c r="AK144" s="68"/>
      <c r="AL144" s="68"/>
      <c r="AM144" s="68"/>
      <c r="AN144" s="68"/>
    </row>
    <row r="145" spans="1:40" s="69" customFormat="1" ht="47.25">
      <c r="A145" s="67">
        <v>116</v>
      </c>
      <c r="B145" s="187" t="s">
        <v>827</v>
      </c>
      <c r="C145" s="5" t="s">
        <v>465</v>
      </c>
      <c r="D145" s="7" t="s">
        <v>463</v>
      </c>
      <c r="E145" s="277" t="s">
        <v>852</v>
      </c>
      <c r="F145" s="68"/>
      <c r="G145" s="202">
        <v>1</v>
      </c>
      <c r="H145" s="285"/>
      <c r="I145" s="285"/>
      <c r="J145" s="285"/>
      <c r="K145" s="285"/>
      <c r="L145" s="285"/>
      <c r="M145" s="285"/>
      <c r="N145" s="285"/>
      <c r="O145" s="68"/>
      <c r="P145" s="68"/>
      <c r="Q145" s="67"/>
      <c r="R145" s="68"/>
      <c r="S145" s="68"/>
      <c r="T145" s="68"/>
      <c r="U145" s="68"/>
      <c r="V145" s="68"/>
      <c r="W145" s="277" t="s">
        <v>805</v>
      </c>
      <c r="X145" s="68"/>
      <c r="Y145" s="202">
        <v>1</v>
      </c>
      <c r="Z145" s="68"/>
      <c r="AA145" s="68"/>
      <c r="AB145" s="68"/>
      <c r="AC145" s="285"/>
      <c r="AD145" s="68"/>
      <c r="AE145" s="68"/>
      <c r="AF145" s="285"/>
      <c r="AG145" s="68"/>
      <c r="AH145" s="68"/>
      <c r="AI145" s="68"/>
      <c r="AJ145" s="68"/>
      <c r="AK145" s="68"/>
      <c r="AL145" s="68"/>
      <c r="AM145" s="68"/>
      <c r="AN145" s="68"/>
    </row>
    <row r="146" spans="1:42" s="69" customFormat="1" ht="15.75">
      <c r="A146" s="67">
        <v>117</v>
      </c>
      <c r="B146" s="2" t="s">
        <v>579</v>
      </c>
      <c r="C146" s="11">
        <v>4</v>
      </c>
      <c r="D146" s="7" t="s">
        <v>580</v>
      </c>
      <c r="E146" s="277" t="s">
        <v>91</v>
      </c>
      <c r="F146" s="201">
        <v>4</v>
      </c>
      <c r="G146" s="202">
        <v>4</v>
      </c>
      <c r="H146" s="285"/>
      <c r="I146" s="285"/>
      <c r="J146" s="285"/>
      <c r="K146" s="285"/>
      <c r="L146" s="285"/>
      <c r="M146" s="285"/>
      <c r="N146" s="278" t="s">
        <v>790</v>
      </c>
      <c r="O146" s="201">
        <v>4</v>
      </c>
      <c r="P146" s="68"/>
      <c r="Q146" s="67"/>
      <c r="R146" s="68"/>
      <c r="S146" s="68"/>
      <c r="T146" s="68"/>
      <c r="U146" s="68"/>
      <c r="V146" s="68"/>
      <c r="W146" s="277" t="s">
        <v>807</v>
      </c>
      <c r="X146" s="201">
        <v>4</v>
      </c>
      <c r="Y146" s="202">
        <v>4</v>
      </c>
      <c r="Z146" s="68"/>
      <c r="AA146" s="68"/>
      <c r="AB146" s="68"/>
      <c r="AC146" s="285"/>
      <c r="AD146" s="68"/>
      <c r="AE146" s="68"/>
      <c r="AF146" s="278" t="s">
        <v>823</v>
      </c>
      <c r="AG146" s="201">
        <v>4</v>
      </c>
      <c r="AH146" s="68"/>
      <c r="AI146" s="68"/>
      <c r="AJ146" s="68"/>
      <c r="AK146" s="68"/>
      <c r="AL146" s="68"/>
      <c r="AM146" s="68"/>
      <c r="AN146" s="68"/>
      <c r="AO146" s="51"/>
      <c r="AP146" s="51"/>
    </row>
    <row r="147" spans="1:40" s="69" customFormat="1" ht="31.5">
      <c r="A147" s="67">
        <v>118</v>
      </c>
      <c r="B147" s="187" t="s">
        <v>420</v>
      </c>
      <c r="C147" s="11" t="s">
        <v>414</v>
      </c>
      <c r="D147" s="7"/>
      <c r="E147" s="67" t="s">
        <v>214</v>
      </c>
      <c r="F147" s="68"/>
      <c r="G147" s="202">
        <v>1</v>
      </c>
      <c r="H147" s="285"/>
      <c r="I147" s="285"/>
      <c r="J147" s="285"/>
      <c r="K147" s="285"/>
      <c r="L147" s="285"/>
      <c r="M147" s="285"/>
      <c r="N147" s="285"/>
      <c r="O147" s="68"/>
      <c r="P147" s="68"/>
      <c r="Q147" s="67"/>
      <c r="R147" s="68"/>
      <c r="S147" s="68"/>
      <c r="T147" s="68"/>
      <c r="U147" s="68"/>
      <c r="V147" s="68"/>
      <c r="W147" s="277" t="s">
        <v>808</v>
      </c>
      <c r="X147" s="68"/>
      <c r="Y147" s="202">
        <v>1</v>
      </c>
      <c r="Z147" s="68"/>
      <c r="AA147" s="68"/>
      <c r="AB147" s="68"/>
      <c r="AC147" s="285"/>
      <c r="AD147" s="68"/>
      <c r="AE147" s="68"/>
      <c r="AF147" s="285"/>
      <c r="AG147" s="68"/>
      <c r="AH147" s="68"/>
      <c r="AI147" s="68"/>
      <c r="AJ147" s="68"/>
      <c r="AK147" s="68"/>
      <c r="AL147" s="68"/>
      <c r="AM147" s="68"/>
      <c r="AN147" s="68"/>
    </row>
    <row r="148" spans="1:40" s="69" customFormat="1" ht="26.25" customHeight="1">
      <c r="A148" s="67">
        <v>119</v>
      </c>
      <c r="B148" s="2" t="s">
        <v>582</v>
      </c>
      <c r="C148" s="7" t="s">
        <v>698</v>
      </c>
      <c r="D148" s="6" t="s">
        <v>699</v>
      </c>
      <c r="E148" s="67" t="s">
        <v>91</v>
      </c>
      <c r="F148" s="201">
        <v>3</v>
      </c>
      <c r="G148" s="202">
        <v>6</v>
      </c>
      <c r="H148" s="285"/>
      <c r="I148" s="285"/>
      <c r="J148" s="285"/>
      <c r="K148" s="285"/>
      <c r="L148" s="285"/>
      <c r="M148" s="285"/>
      <c r="N148" s="278" t="s">
        <v>790</v>
      </c>
      <c r="O148" s="201">
        <v>3</v>
      </c>
      <c r="P148" s="68"/>
      <c r="Q148" s="67"/>
      <c r="R148" s="68"/>
      <c r="S148" s="68"/>
      <c r="T148" s="68"/>
      <c r="U148" s="68"/>
      <c r="V148" s="68"/>
      <c r="W148" s="277" t="s">
        <v>807</v>
      </c>
      <c r="X148" s="201">
        <v>3</v>
      </c>
      <c r="Y148" s="202">
        <v>6</v>
      </c>
      <c r="Z148" s="68"/>
      <c r="AA148" s="68"/>
      <c r="AB148" s="68"/>
      <c r="AC148" s="285"/>
      <c r="AD148" s="68"/>
      <c r="AE148" s="68"/>
      <c r="AF148" s="278" t="s">
        <v>823</v>
      </c>
      <c r="AG148" s="201">
        <v>3</v>
      </c>
      <c r="AH148" s="68"/>
      <c r="AI148" s="68"/>
      <c r="AJ148" s="68"/>
      <c r="AK148" s="68"/>
      <c r="AL148" s="68"/>
      <c r="AM148" s="68"/>
      <c r="AN148" s="68"/>
    </row>
    <row r="149" spans="1:40" s="140" customFormat="1" ht="33">
      <c r="A149" s="67">
        <v>120</v>
      </c>
      <c r="B149" s="2" t="s">
        <v>555</v>
      </c>
      <c r="C149" s="143" t="s">
        <v>700</v>
      </c>
      <c r="D149" s="93" t="s">
        <v>434</v>
      </c>
      <c r="E149" s="139"/>
      <c r="F149" s="139"/>
      <c r="G149" s="139"/>
      <c r="H149" s="286"/>
      <c r="I149" s="286"/>
      <c r="J149" s="286"/>
      <c r="K149" s="286" t="s">
        <v>78</v>
      </c>
      <c r="L149" s="286">
        <v>30</v>
      </c>
      <c r="M149" s="286">
        <v>30</v>
      </c>
      <c r="N149" s="286"/>
      <c r="O149" s="139"/>
      <c r="P149" s="139"/>
      <c r="Q149" s="139"/>
      <c r="R149" s="139"/>
      <c r="S149" s="139"/>
      <c r="T149" s="277" t="s">
        <v>97</v>
      </c>
      <c r="U149" s="205">
        <v>30</v>
      </c>
      <c r="V149" s="139"/>
      <c r="W149" s="139"/>
      <c r="X149" s="139"/>
      <c r="Y149" s="139"/>
      <c r="Z149" s="139"/>
      <c r="AA149" s="139"/>
      <c r="AB149" s="139"/>
      <c r="AC149" s="278" t="s">
        <v>815</v>
      </c>
      <c r="AD149" s="201">
        <v>30</v>
      </c>
      <c r="AE149" s="202">
        <v>30</v>
      </c>
      <c r="AF149" s="286"/>
      <c r="AG149" s="139"/>
      <c r="AH149" s="139"/>
      <c r="AI149" s="139"/>
      <c r="AJ149" s="139"/>
      <c r="AK149" s="139"/>
      <c r="AL149" s="277" t="s">
        <v>79</v>
      </c>
      <c r="AM149" s="205">
        <v>30</v>
      </c>
      <c r="AN149" s="139"/>
    </row>
    <row r="150" spans="1:40" s="69" customFormat="1" ht="31.5">
      <c r="A150" s="67">
        <v>121</v>
      </c>
      <c r="B150" s="189" t="s">
        <v>421</v>
      </c>
      <c r="C150" s="11" t="s">
        <v>414</v>
      </c>
      <c r="D150" s="5"/>
      <c r="E150" s="67"/>
      <c r="F150" s="67"/>
      <c r="G150" s="67"/>
      <c r="H150" s="285"/>
      <c r="I150" s="285"/>
      <c r="J150" s="285"/>
      <c r="K150" s="285" t="s">
        <v>92</v>
      </c>
      <c r="L150" s="285"/>
      <c r="M150" s="285">
        <v>1</v>
      </c>
      <c r="N150" s="285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278" t="s">
        <v>816</v>
      </c>
      <c r="AD150" s="67"/>
      <c r="AE150" s="202">
        <v>1</v>
      </c>
      <c r="AF150" s="285"/>
      <c r="AG150" s="67"/>
      <c r="AH150" s="67"/>
      <c r="AI150" s="67"/>
      <c r="AJ150" s="67"/>
      <c r="AK150" s="67"/>
      <c r="AL150" s="67"/>
      <c r="AM150" s="67"/>
      <c r="AN150" s="67"/>
    </row>
    <row r="151" spans="8:32" s="21" customFormat="1" ht="12.75">
      <c r="H151" s="288"/>
      <c r="I151" s="288"/>
      <c r="J151" s="288"/>
      <c r="K151" s="288"/>
      <c r="L151" s="288"/>
      <c r="M151" s="288"/>
      <c r="N151" s="288"/>
      <c r="AC151" s="288"/>
      <c r="AF151" s="288"/>
    </row>
    <row r="152" spans="1:40" s="69" customFormat="1" ht="12.75">
      <c r="A152" s="67"/>
      <c r="B152" s="8" t="s">
        <v>451</v>
      </c>
      <c r="C152" s="20" t="s">
        <v>226</v>
      </c>
      <c r="D152" s="20" t="s">
        <v>227</v>
      </c>
      <c r="E152" s="8" t="s">
        <v>515</v>
      </c>
      <c r="F152" s="8"/>
      <c r="G152" s="8"/>
      <c r="H152" s="283" t="s">
        <v>460</v>
      </c>
      <c r="I152" s="283"/>
      <c r="J152" s="283"/>
      <c r="K152" s="283" t="s">
        <v>453</v>
      </c>
      <c r="L152" s="283"/>
      <c r="M152" s="283"/>
      <c r="N152" s="283" t="s">
        <v>516</v>
      </c>
      <c r="O152" s="8"/>
      <c r="P152" s="8"/>
      <c r="Q152" s="8" t="s">
        <v>454</v>
      </c>
      <c r="R152" s="8"/>
      <c r="S152" s="8"/>
      <c r="T152" s="8" t="s">
        <v>455</v>
      </c>
      <c r="U152" s="8"/>
      <c r="V152" s="8"/>
      <c r="W152" s="8" t="s">
        <v>456</v>
      </c>
      <c r="X152" s="8"/>
      <c r="Y152" s="8"/>
      <c r="Z152" s="8" t="s">
        <v>457</v>
      </c>
      <c r="AA152" s="8"/>
      <c r="AB152" s="8"/>
      <c r="AC152" s="283" t="s">
        <v>517</v>
      </c>
      <c r="AD152" s="8"/>
      <c r="AE152" s="8"/>
      <c r="AF152" s="283" t="s">
        <v>518</v>
      </c>
      <c r="AG152" s="8"/>
      <c r="AH152" s="8"/>
      <c r="AI152" s="8" t="s">
        <v>459</v>
      </c>
      <c r="AJ152" s="8"/>
      <c r="AK152" s="8"/>
      <c r="AL152" s="8" t="s">
        <v>458</v>
      </c>
      <c r="AM152" s="8"/>
      <c r="AN152" s="8"/>
    </row>
    <row r="153" spans="1:40" s="69" customFormat="1" ht="31.5">
      <c r="A153" s="67">
        <v>122</v>
      </c>
      <c r="B153" s="187" t="s">
        <v>556</v>
      </c>
      <c r="C153" s="5" t="s">
        <v>468</v>
      </c>
      <c r="D153" s="7" t="s">
        <v>463</v>
      </c>
      <c r="E153" s="67"/>
      <c r="F153" s="67"/>
      <c r="G153" s="67"/>
      <c r="H153" s="285"/>
      <c r="I153" s="285"/>
      <c r="J153" s="285"/>
      <c r="K153" s="285" t="s">
        <v>93</v>
      </c>
      <c r="L153" s="285"/>
      <c r="M153" s="285">
        <v>1</v>
      </c>
      <c r="N153" s="285"/>
      <c r="O153" s="67"/>
      <c r="P153" s="67"/>
      <c r="Q153" s="67"/>
      <c r="R153" s="68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278" t="s">
        <v>816</v>
      </c>
      <c r="AD153" s="67"/>
      <c r="AE153" s="202">
        <v>1</v>
      </c>
      <c r="AF153" s="285"/>
      <c r="AG153" s="67"/>
      <c r="AH153" s="67"/>
      <c r="AI153" s="67"/>
      <c r="AJ153" s="67"/>
      <c r="AK153" s="67"/>
      <c r="AL153" s="67"/>
      <c r="AM153" s="67"/>
      <c r="AN153" s="67"/>
    </row>
    <row r="154" spans="1:40" s="69" customFormat="1" ht="15.75">
      <c r="A154" s="67">
        <v>123</v>
      </c>
      <c r="B154" s="44" t="s">
        <v>586</v>
      </c>
      <c r="C154" s="5">
        <v>6</v>
      </c>
      <c r="D154" s="5" t="s">
        <v>223</v>
      </c>
      <c r="E154" s="67"/>
      <c r="F154" s="67"/>
      <c r="G154" s="67"/>
      <c r="H154" s="285" t="s">
        <v>444</v>
      </c>
      <c r="I154" s="285">
        <v>1</v>
      </c>
      <c r="J154" s="285">
        <v>6</v>
      </c>
      <c r="K154" s="285"/>
      <c r="L154" s="285"/>
      <c r="M154" s="285"/>
      <c r="N154" s="285"/>
      <c r="O154" s="67"/>
      <c r="P154" s="67"/>
      <c r="Q154" s="67" t="s">
        <v>94</v>
      </c>
      <c r="R154" s="201">
        <v>1</v>
      </c>
      <c r="S154" s="67"/>
      <c r="T154" s="67"/>
      <c r="U154" s="67"/>
      <c r="V154" s="67"/>
      <c r="W154" s="67"/>
      <c r="X154" s="67"/>
      <c r="Y154" s="67"/>
      <c r="Z154" s="277" t="s">
        <v>810</v>
      </c>
      <c r="AA154" s="201">
        <v>1</v>
      </c>
      <c r="AB154" s="202">
        <v>6</v>
      </c>
      <c r="AC154" s="285"/>
      <c r="AD154" s="67"/>
      <c r="AE154" s="67"/>
      <c r="AF154" s="285"/>
      <c r="AG154" s="67"/>
      <c r="AH154" s="67"/>
      <c r="AI154" s="277" t="s">
        <v>828</v>
      </c>
      <c r="AJ154" s="201">
        <v>1</v>
      </c>
      <c r="AK154" s="67"/>
      <c r="AL154" s="67"/>
      <c r="AM154" s="67"/>
      <c r="AN154" s="67"/>
    </row>
    <row r="155" spans="1:40" s="69" customFormat="1" ht="15.75" customHeight="1">
      <c r="A155" s="67">
        <v>124</v>
      </c>
      <c r="B155" s="2" t="s">
        <v>587</v>
      </c>
      <c r="C155" s="5">
        <v>5</v>
      </c>
      <c r="D155" s="5" t="s">
        <v>435</v>
      </c>
      <c r="E155" s="67"/>
      <c r="F155" s="67"/>
      <c r="G155" s="67"/>
      <c r="H155" s="285" t="s">
        <v>444</v>
      </c>
      <c r="I155" s="285">
        <v>1</v>
      </c>
      <c r="J155" s="285">
        <v>5</v>
      </c>
      <c r="K155" s="285"/>
      <c r="L155" s="285"/>
      <c r="M155" s="285"/>
      <c r="N155" s="285"/>
      <c r="O155" s="67"/>
      <c r="P155" s="67"/>
      <c r="Q155" s="67" t="s">
        <v>94</v>
      </c>
      <c r="R155" s="201">
        <v>1</v>
      </c>
      <c r="S155" s="67"/>
      <c r="T155" s="67"/>
      <c r="U155" s="67"/>
      <c r="V155" s="67"/>
      <c r="W155" s="67"/>
      <c r="X155" s="67"/>
      <c r="Y155" s="67"/>
      <c r="Z155" s="277" t="s">
        <v>810</v>
      </c>
      <c r="AA155" s="201">
        <v>1</v>
      </c>
      <c r="AB155" s="202">
        <v>5</v>
      </c>
      <c r="AC155" s="285"/>
      <c r="AD155" s="67"/>
      <c r="AE155" s="67"/>
      <c r="AF155" s="285"/>
      <c r="AG155" s="67"/>
      <c r="AH155" s="67"/>
      <c r="AI155" s="277" t="s">
        <v>828</v>
      </c>
      <c r="AJ155" s="201">
        <v>1</v>
      </c>
      <c r="AK155" s="67"/>
      <c r="AL155" s="67"/>
      <c r="AM155" s="67"/>
      <c r="AN155" s="67"/>
    </row>
    <row r="156" spans="1:40" s="69" customFormat="1" ht="46.5" customHeight="1">
      <c r="A156" s="67">
        <v>125</v>
      </c>
      <c r="B156" s="187" t="s">
        <v>674</v>
      </c>
      <c r="C156" s="5" t="s">
        <v>464</v>
      </c>
      <c r="D156" s="7" t="s">
        <v>463</v>
      </c>
      <c r="E156" s="67"/>
      <c r="F156" s="67"/>
      <c r="G156" s="67"/>
      <c r="H156" s="285" t="s">
        <v>450</v>
      </c>
      <c r="I156" s="285"/>
      <c r="J156" s="285">
        <v>2</v>
      </c>
      <c r="K156" s="285"/>
      <c r="L156" s="285"/>
      <c r="M156" s="285"/>
      <c r="N156" s="285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277" t="s">
        <v>68</v>
      </c>
      <c r="AA156" s="67"/>
      <c r="AB156" s="202">
        <v>2</v>
      </c>
      <c r="AC156" s="285"/>
      <c r="AD156" s="67"/>
      <c r="AE156" s="67"/>
      <c r="AF156" s="285"/>
      <c r="AG156" s="67"/>
      <c r="AH156" s="67"/>
      <c r="AI156" s="67"/>
      <c r="AJ156" s="67"/>
      <c r="AK156" s="67"/>
      <c r="AL156" s="67"/>
      <c r="AM156" s="67"/>
      <c r="AN156" s="67"/>
    </row>
    <row r="157" spans="1:40" s="69" customFormat="1" ht="19.5" customHeight="1">
      <c r="A157" s="67">
        <v>126</v>
      </c>
      <c r="B157" s="2" t="s">
        <v>565</v>
      </c>
      <c r="C157" s="5">
        <v>21</v>
      </c>
      <c r="D157" s="5">
        <v>21</v>
      </c>
      <c r="E157" s="277" t="s">
        <v>853</v>
      </c>
      <c r="F157" s="201">
        <v>21</v>
      </c>
      <c r="G157" s="202">
        <v>21</v>
      </c>
      <c r="H157" s="285"/>
      <c r="I157" s="285"/>
      <c r="J157" s="285"/>
      <c r="K157" s="285"/>
      <c r="L157" s="285"/>
      <c r="M157" s="285"/>
      <c r="N157" s="278" t="s">
        <v>791</v>
      </c>
      <c r="O157" s="201">
        <v>21</v>
      </c>
      <c r="P157" s="68"/>
      <c r="Q157" s="67"/>
      <c r="R157" s="68"/>
      <c r="S157" s="68"/>
      <c r="T157" s="68"/>
      <c r="U157" s="68"/>
      <c r="V157" s="68"/>
      <c r="W157" s="277" t="s">
        <v>809</v>
      </c>
      <c r="X157" s="201">
        <v>21</v>
      </c>
      <c r="Y157" s="202">
        <v>21</v>
      </c>
      <c r="Z157" s="68"/>
      <c r="AA157" s="68"/>
      <c r="AB157" s="68"/>
      <c r="AC157" s="285"/>
      <c r="AD157" s="68"/>
      <c r="AE157" s="68"/>
      <c r="AF157" s="278" t="s">
        <v>822</v>
      </c>
      <c r="AG157" s="201">
        <v>21</v>
      </c>
      <c r="AH157" s="68"/>
      <c r="AI157" s="68"/>
      <c r="AJ157" s="68"/>
      <c r="AK157" s="68"/>
      <c r="AL157" s="68"/>
      <c r="AM157" s="68"/>
      <c r="AN157" s="68"/>
    </row>
    <row r="158" spans="1:32" s="21" customFormat="1" ht="12.75">
      <c r="A158" s="67"/>
      <c r="H158" s="288"/>
      <c r="I158" s="288"/>
      <c r="J158" s="288"/>
      <c r="K158" s="288"/>
      <c r="L158" s="288"/>
      <c r="M158" s="288"/>
      <c r="N158" s="288"/>
      <c r="AC158" s="288"/>
      <c r="AF158" s="288"/>
    </row>
    <row r="159" spans="1:41" s="69" customFormat="1" ht="15.75">
      <c r="A159" s="67">
        <v>127</v>
      </c>
      <c r="B159" s="44" t="s">
        <v>446</v>
      </c>
      <c r="C159" s="5">
        <v>5</v>
      </c>
      <c r="D159" s="7" t="s">
        <v>701</v>
      </c>
      <c r="E159" s="67"/>
      <c r="F159" s="67"/>
      <c r="G159" s="67"/>
      <c r="H159" s="278" t="s">
        <v>855</v>
      </c>
      <c r="I159" s="285">
        <v>2</v>
      </c>
      <c r="J159" s="285">
        <v>5</v>
      </c>
      <c r="K159" s="285"/>
      <c r="L159" s="285"/>
      <c r="M159" s="285"/>
      <c r="N159" s="285"/>
      <c r="O159" s="67"/>
      <c r="P159" s="67"/>
      <c r="Q159" s="279" t="s">
        <v>856</v>
      </c>
      <c r="R159" s="201">
        <v>2</v>
      </c>
      <c r="S159" s="67"/>
      <c r="T159" s="67"/>
      <c r="U159" s="67"/>
      <c r="V159" s="67"/>
      <c r="W159" s="67"/>
      <c r="X159" s="67"/>
      <c r="Y159" s="67"/>
      <c r="Z159" s="277" t="s">
        <v>857</v>
      </c>
      <c r="AA159" s="201">
        <v>2</v>
      </c>
      <c r="AB159" s="202">
        <v>5</v>
      </c>
      <c r="AC159" s="285"/>
      <c r="AD159" s="67"/>
      <c r="AE159" s="67"/>
      <c r="AF159" s="285"/>
      <c r="AG159" s="67"/>
      <c r="AH159" s="67"/>
      <c r="AI159" s="67" t="s">
        <v>95</v>
      </c>
      <c r="AJ159" s="201">
        <v>2</v>
      </c>
      <c r="AK159" s="67"/>
      <c r="AL159" s="67"/>
      <c r="AM159" s="67"/>
      <c r="AN159" s="67"/>
      <c r="AO159" s="51"/>
    </row>
    <row r="160" spans="1:40" s="69" customFormat="1" ht="31.5">
      <c r="A160" s="67">
        <v>128</v>
      </c>
      <c r="B160" s="187" t="s">
        <v>131</v>
      </c>
      <c r="C160" s="5" t="s">
        <v>461</v>
      </c>
      <c r="D160" s="7"/>
      <c r="E160" s="67"/>
      <c r="F160" s="67"/>
      <c r="G160" s="67"/>
      <c r="H160" s="278" t="s">
        <v>233</v>
      </c>
      <c r="I160" s="285"/>
      <c r="J160" s="285">
        <v>1</v>
      </c>
      <c r="K160" s="285"/>
      <c r="L160" s="285"/>
      <c r="M160" s="285"/>
      <c r="N160" s="285"/>
      <c r="O160" s="67"/>
      <c r="P160" s="67"/>
      <c r="Q160" s="122"/>
      <c r="R160" s="67"/>
      <c r="S160" s="67"/>
      <c r="T160" s="67"/>
      <c r="U160" s="67"/>
      <c r="V160" s="67"/>
      <c r="W160" s="67"/>
      <c r="X160" s="67"/>
      <c r="Y160" s="67"/>
      <c r="Z160" s="277" t="s">
        <v>858</v>
      </c>
      <c r="AA160" s="67"/>
      <c r="AB160" s="202">
        <v>1</v>
      </c>
      <c r="AC160" s="285"/>
      <c r="AD160" s="67"/>
      <c r="AE160" s="67"/>
      <c r="AF160" s="285"/>
      <c r="AG160" s="67"/>
      <c r="AH160" s="67"/>
      <c r="AI160" s="67"/>
      <c r="AJ160" s="67"/>
      <c r="AK160" s="67"/>
      <c r="AL160" s="67"/>
      <c r="AM160" s="67"/>
      <c r="AN160" s="67"/>
    </row>
    <row r="161" spans="1:40" s="69" customFormat="1" ht="21.75" customHeight="1">
      <c r="A161" s="67">
        <v>129</v>
      </c>
      <c r="B161" s="2" t="s">
        <v>566</v>
      </c>
      <c r="C161" s="5">
        <v>9</v>
      </c>
      <c r="D161" s="6" t="s">
        <v>702</v>
      </c>
      <c r="E161" s="277" t="s">
        <v>843</v>
      </c>
      <c r="F161" s="201">
        <v>5</v>
      </c>
      <c r="G161" s="202">
        <v>9</v>
      </c>
      <c r="H161" s="285"/>
      <c r="I161" s="285"/>
      <c r="J161" s="285"/>
      <c r="K161" s="285"/>
      <c r="L161" s="285"/>
      <c r="M161" s="285"/>
      <c r="N161" s="278" t="s">
        <v>791</v>
      </c>
      <c r="O161" s="201">
        <v>5</v>
      </c>
      <c r="P161" s="68"/>
      <c r="Q161" s="67"/>
      <c r="R161" s="68"/>
      <c r="S161" s="68"/>
      <c r="T161" s="68"/>
      <c r="U161" s="68"/>
      <c r="V161" s="68"/>
      <c r="W161" s="277" t="s">
        <v>809</v>
      </c>
      <c r="X161" s="201">
        <v>5</v>
      </c>
      <c r="Y161" s="202">
        <v>9</v>
      </c>
      <c r="Z161" s="68"/>
      <c r="AA161" s="68"/>
      <c r="AB161" s="68"/>
      <c r="AC161" s="285"/>
      <c r="AD161" s="68"/>
      <c r="AE161" s="68"/>
      <c r="AF161" s="278" t="s">
        <v>822</v>
      </c>
      <c r="AG161" s="201">
        <v>5</v>
      </c>
      <c r="AH161" s="68"/>
      <c r="AI161" s="68"/>
      <c r="AJ161" s="68"/>
      <c r="AK161" s="68"/>
      <c r="AL161" s="68"/>
      <c r="AM161" s="68"/>
      <c r="AN161" s="68"/>
    </row>
    <row r="162" spans="1:42" s="69" customFormat="1" ht="27" customHeight="1">
      <c r="A162" s="67">
        <v>130</v>
      </c>
      <c r="B162" s="2" t="s">
        <v>567</v>
      </c>
      <c r="C162" s="11">
        <v>27</v>
      </c>
      <c r="D162" s="7" t="s">
        <v>568</v>
      </c>
      <c r="E162" s="277" t="s">
        <v>843</v>
      </c>
      <c r="F162" s="201">
        <v>27</v>
      </c>
      <c r="G162" s="202">
        <v>27</v>
      </c>
      <c r="H162" s="285"/>
      <c r="I162" s="285"/>
      <c r="J162" s="285"/>
      <c r="K162" s="285"/>
      <c r="L162" s="285"/>
      <c r="M162" s="285"/>
      <c r="N162" s="278" t="s">
        <v>859</v>
      </c>
      <c r="O162" s="201">
        <v>27</v>
      </c>
      <c r="P162" s="68"/>
      <c r="Q162" s="67"/>
      <c r="R162" s="68"/>
      <c r="S162" s="68"/>
      <c r="T162" s="68"/>
      <c r="U162" s="68"/>
      <c r="V162" s="68"/>
      <c r="W162" s="278" t="s">
        <v>809</v>
      </c>
      <c r="X162" s="201">
        <v>27</v>
      </c>
      <c r="Y162" s="202">
        <v>27</v>
      </c>
      <c r="Z162" s="68"/>
      <c r="AA162" s="68"/>
      <c r="AB162" s="68"/>
      <c r="AC162" s="285"/>
      <c r="AD162" s="68"/>
      <c r="AE162" s="68"/>
      <c r="AF162" s="278" t="s">
        <v>822</v>
      </c>
      <c r="AG162" s="201">
        <v>27</v>
      </c>
      <c r="AH162" s="68"/>
      <c r="AI162" s="68"/>
      <c r="AJ162" s="68"/>
      <c r="AK162" s="68"/>
      <c r="AL162" s="68"/>
      <c r="AM162" s="68"/>
      <c r="AN162" s="68"/>
      <c r="AO162" s="51"/>
      <c r="AP162" s="51"/>
    </row>
    <row r="163" spans="1:42" s="69" customFormat="1" ht="26.25" customHeight="1">
      <c r="A163" s="67">
        <v>131</v>
      </c>
      <c r="B163" s="2" t="s">
        <v>571</v>
      </c>
      <c r="C163" s="11">
        <v>32</v>
      </c>
      <c r="D163" s="7" t="s">
        <v>572</v>
      </c>
      <c r="E163" s="277" t="s">
        <v>843</v>
      </c>
      <c r="F163" s="201">
        <v>32</v>
      </c>
      <c r="G163" s="202">
        <v>32</v>
      </c>
      <c r="H163" s="285"/>
      <c r="I163" s="285"/>
      <c r="J163" s="285"/>
      <c r="K163" s="285"/>
      <c r="L163" s="285"/>
      <c r="M163" s="285"/>
      <c r="N163" s="278" t="s">
        <v>791</v>
      </c>
      <c r="O163" s="201">
        <v>32</v>
      </c>
      <c r="P163" s="68"/>
      <c r="Q163" s="67"/>
      <c r="R163" s="68"/>
      <c r="S163" s="68"/>
      <c r="T163" s="68"/>
      <c r="U163" s="68"/>
      <c r="V163" s="68"/>
      <c r="W163" s="277" t="s">
        <v>809</v>
      </c>
      <c r="X163" s="201">
        <v>32</v>
      </c>
      <c r="Y163" s="202">
        <v>32</v>
      </c>
      <c r="Z163" s="68"/>
      <c r="AA163" s="68"/>
      <c r="AB163" s="68"/>
      <c r="AC163" s="285"/>
      <c r="AD163" s="68"/>
      <c r="AE163" s="68"/>
      <c r="AF163" s="278" t="s">
        <v>822</v>
      </c>
      <c r="AG163" s="201">
        <v>32</v>
      </c>
      <c r="AH163" s="68"/>
      <c r="AI163" s="68"/>
      <c r="AJ163" s="68"/>
      <c r="AK163" s="68"/>
      <c r="AL163" s="68"/>
      <c r="AM163" s="68"/>
      <c r="AN163" s="68"/>
      <c r="AO163" s="51"/>
      <c r="AP163" s="51"/>
    </row>
    <row r="164" spans="1:40" s="69" customFormat="1" ht="31.5">
      <c r="A164" s="67">
        <v>132</v>
      </c>
      <c r="B164" s="187" t="s">
        <v>624</v>
      </c>
      <c r="C164" s="39" t="s">
        <v>461</v>
      </c>
      <c r="D164" s="40" t="s">
        <v>463</v>
      </c>
      <c r="E164" s="278" t="s">
        <v>852</v>
      </c>
      <c r="F164" s="68"/>
      <c r="G164" s="202">
        <v>1</v>
      </c>
      <c r="H164" s="285"/>
      <c r="I164" s="285"/>
      <c r="J164" s="285"/>
      <c r="K164" s="285"/>
      <c r="L164" s="285"/>
      <c r="M164" s="285"/>
      <c r="N164" s="285"/>
      <c r="O164" s="68"/>
      <c r="P164" s="68"/>
      <c r="Q164" s="68"/>
      <c r="R164" s="68"/>
      <c r="S164" s="68"/>
      <c r="T164" s="68"/>
      <c r="U164" s="68"/>
      <c r="V164" s="68"/>
      <c r="W164" s="278" t="s">
        <v>860</v>
      </c>
      <c r="X164" s="68"/>
      <c r="Y164" s="202">
        <v>1</v>
      </c>
      <c r="Z164" s="68"/>
      <c r="AA164" s="68"/>
      <c r="AB164" s="68"/>
      <c r="AC164" s="285"/>
      <c r="AD164" s="68"/>
      <c r="AE164" s="68"/>
      <c r="AF164" s="285"/>
      <c r="AG164" s="68"/>
      <c r="AH164" s="68"/>
      <c r="AI164" s="68"/>
      <c r="AJ164" s="68"/>
      <c r="AK164" s="68"/>
      <c r="AL164" s="68"/>
      <c r="AM164" s="68"/>
      <c r="AN164" s="68"/>
    </row>
    <row r="165" spans="1:40" s="69" customFormat="1" ht="31.5">
      <c r="A165" s="67">
        <v>133</v>
      </c>
      <c r="B165" s="187" t="s">
        <v>125</v>
      </c>
      <c r="C165" s="5" t="s">
        <v>465</v>
      </c>
      <c r="D165" s="7" t="s">
        <v>463</v>
      </c>
      <c r="E165" s="277" t="s">
        <v>852</v>
      </c>
      <c r="F165" s="68"/>
      <c r="G165" s="202">
        <v>1</v>
      </c>
      <c r="H165" s="285"/>
      <c r="I165" s="285"/>
      <c r="J165" s="285"/>
      <c r="K165" s="285"/>
      <c r="L165" s="285"/>
      <c r="M165" s="285"/>
      <c r="N165" s="285"/>
      <c r="O165" s="68"/>
      <c r="P165" s="68"/>
      <c r="Q165" s="67"/>
      <c r="R165" s="68"/>
      <c r="S165" s="68"/>
      <c r="T165" s="68"/>
      <c r="U165" s="68"/>
      <c r="V165" s="68"/>
      <c r="W165" s="277" t="s">
        <v>860</v>
      </c>
      <c r="X165" s="68"/>
      <c r="Y165" s="202">
        <v>1</v>
      </c>
      <c r="Z165" s="68"/>
      <c r="AA165" s="68"/>
      <c r="AB165" s="68"/>
      <c r="AC165" s="285"/>
      <c r="AD165" s="68"/>
      <c r="AE165" s="68"/>
      <c r="AF165" s="285"/>
      <c r="AG165" s="68"/>
      <c r="AH165" s="68"/>
      <c r="AI165" s="68"/>
      <c r="AJ165" s="68"/>
      <c r="AK165" s="68"/>
      <c r="AL165" s="68"/>
      <c r="AM165" s="68"/>
      <c r="AN165" s="68"/>
    </row>
    <row r="166" spans="1:42" s="69" customFormat="1" ht="26.25" customHeight="1">
      <c r="A166" s="67">
        <v>134</v>
      </c>
      <c r="B166" s="2" t="s">
        <v>584</v>
      </c>
      <c r="C166" s="11">
        <v>27</v>
      </c>
      <c r="D166" s="7" t="s">
        <v>583</v>
      </c>
      <c r="E166" s="67"/>
      <c r="F166" s="67"/>
      <c r="G166" s="67"/>
      <c r="H166" s="278" t="s">
        <v>839</v>
      </c>
      <c r="I166" s="285">
        <v>27</v>
      </c>
      <c r="J166" s="285">
        <v>27</v>
      </c>
      <c r="K166" s="285"/>
      <c r="L166" s="285"/>
      <c r="M166" s="285"/>
      <c r="N166" s="285"/>
      <c r="O166" s="68"/>
      <c r="P166" s="68"/>
      <c r="Q166" s="277" t="s">
        <v>861</v>
      </c>
      <c r="R166" s="201">
        <v>27</v>
      </c>
      <c r="S166" s="67"/>
      <c r="T166" s="67"/>
      <c r="U166" s="67"/>
      <c r="V166" s="67"/>
      <c r="W166" s="67"/>
      <c r="X166" s="67"/>
      <c r="Y166" s="67"/>
      <c r="Z166" s="277" t="s">
        <v>862</v>
      </c>
      <c r="AA166" s="201">
        <v>27</v>
      </c>
      <c r="AB166" s="202">
        <v>27</v>
      </c>
      <c r="AC166" s="285"/>
      <c r="AD166" s="67"/>
      <c r="AE166" s="67"/>
      <c r="AF166" s="285"/>
      <c r="AG166" s="67"/>
      <c r="AH166" s="67"/>
      <c r="AI166" s="277" t="s">
        <v>863</v>
      </c>
      <c r="AJ166" s="201">
        <v>27</v>
      </c>
      <c r="AK166" s="67"/>
      <c r="AL166" s="67"/>
      <c r="AM166" s="67"/>
      <c r="AN166" s="67"/>
      <c r="AO166" s="51"/>
      <c r="AP166" s="51"/>
    </row>
    <row r="167" spans="1:42" s="69" customFormat="1" ht="28.5" customHeight="1">
      <c r="A167" s="67">
        <v>135</v>
      </c>
      <c r="B167" s="2" t="s">
        <v>562</v>
      </c>
      <c r="C167" s="11">
        <v>29</v>
      </c>
      <c r="D167" s="7" t="s">
        <v>561</v>
      </c>
      <c r="E167" s="67"/>
      <c r="F167" s="67"/>
      <c r="G167" s="67"/>
      <c r="H167" s="285"/>
      <c r="I167" s="285"/>
      <c r="J167" s="285"/>
      <c r="K167" s="278" t="s">
        <v>80</v>
      </c>
      <c r="L167" s="285">
        <v>29</v>
      </c>
      <c r="M167" s="285">
        <v>29</v>
      </c>
      <c r="N167" s="285"/>
      <c r="O167" s="67"/>
      <c r="P167" s="67"/>
      <c r="Q167" s="67"/>
      <c r="R167" s="67"/>
      <c r="S167" s="67"/>
      <c r="T167" s="277" t="s">
        <v>798</v>
      </c>
      <c r="U167" s="201">
        <v>29</v>
      </c>
      <c r="V167" s="67"/>
      <c r="W167" s="67"/>
      <c r="X167" s="67"/>
      <c r="Y167" s="67"/>
      <c r="Z167" s="67"/>
      <c r="AA167" s="67"/>
      <c r="AB167" s="67"/>
      <c r="AC167" s="278" t="s">
        <v>813</v>
      </c>
      <c r="AD167" s="201">
        <v>29</v>
      </c>
      <c r="AE167" s="202">
        <v>29</v>
      </c>
      <c r="AF167" s="285"/>
      <c r="AG167" s="67"/>
      <c r="AH167" s="67"/>
      <c r="AI167" s="67"/>
      <c r="AJ167" s="67"/>
      <c r="AK167" s="67"/>
      <c r="AL167" s="277" t="s">
        <v>833</v>
      </c>
      <c r="AM167" s="201">
        <v>29</v>
      </c>
      <c r="AN167" s="67"/>
      <c r="AO167" s="51"/>
      <c r="AP167" s="51"/>
    </row>
    <row r="168" spans="1:40" s="69" customFormat="1" ht="33.75" customHeight="1">
      <c r="A168" s="67">
        <v>136</v>
      </c>
      <c r="B168" s="187" t="s">
        <v>681</v>
      </c>
      <c r="C168" s="11" t="s">
        <v>414</v>
      </c>
      <c r="D168" s="7"/>
      <c r="E168" s="67"/>
      <c r="F168" s="67"/>
      <c r="G168" s="67"/>
      <c r="H168" s="285"/>
      <c r="I168" s="285"/>
      <c r="J168" s="285"/>
      <c r="K168" s="278" t="s">
        <v>66</v>
      </c>
      <c r="L168" s="285"/>
      <c r="M168" s="285">
        <v>1</v>
      </c>
      <c r="N168" s="285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278" t="s">
        <v>814</v>
      </c>
      <c r="AD168" s="67"/>
      <c r="AE168" s="202">
        <v>1</v>
      </c>
      <c r="AF168" s="285"/>
      <c r="AG168" s="67"/>
      <c r="AH168" s="67"/>
      <c r="AI168" s="67"/>
      <c r="AJ168" s="67"/>
      <c r="AK168" s="67"/>
      <c r="AL168" s="67"/>
      <c r="AM168" s="67"/>
      <c r="AN168" s="67"/>
    </row>
    <row r="169" spans="1:40" s="69" customFormat="1" ht="31.5">
      <c r="A169" s="67">
        <v>137</v>
      </c>
      <c r="B169" s="187" t="s">
        <v>675</v>
      </c>
      <c r="C169" s="5" t="s">
        <v>461</v>
      </c>
      <c r="D169" s="67"/>
      <c r="E169" s="67"/>
      <c r="F169" s="67"/>
      <c r="G169" s="67"/>
      <c r="H169" s="285"/>
      <c r="I169" s="285"/>
      <c r="J169" s="285"/>
      <c r="K169" s="278" t="s">
        <v>851</v>
      </c>
      <c r="L169" s="285"/>
      <c r="M169" s="285">
        <v>1</v>
      </c>
      <c r="N169" s="285"/>
      <c r="O169" s="68"/>
      <c r="P169" s="68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278" t="s">
        <v>814</v>
      </c>
      <c r="AD169" s="67"/>
      <c r="AE169" s="202">
        <v>1</v>
      </c>
      <c r="AF169" s="285"/>
      <c r="AG169" s="67"/>
      <c r="AH169" s="67"/>
      <c r="AI169" s="67"/>
      <c r="AJ169" s="67"/>
      <c r="AK169" s="67"/>
      <c r="AL169" s="67"/>
      <c r="AM169" s="67"/>
      <c r="AN169" s="67"/>
    </row>
    <row r="170" spans="1:40" s="69" customFormat="1" ht="27" customHeight="1">
      <c r="A170" s="67">
        <v>138</v>
      </c>
      <c r="B170" s="2" t="s">
        <v>576</v>
      </c>
      <c r="C170" s="11">
        <v>33</v>
      </c>
      <c r="D170" s="7" t="s">
        <v>577</v>
      </c>
      <c r="E170" s="277" t="s">
        <v>436</v>
      </c>
      <c r="F170" s="201">
        <v>33</v>
      </c>
      <c r="G170" s="202">
        <v>33</v>
      </c>
      <c r="H170" s="285"/>
      <c r="I170" s="285"/>
      <c r="J170" s="285"/>
      <c r="K170" s="285"/>
      <c r="L170" s="285"/>
      <c r="M170" s="285"/>
      <c r="N170" s="278" t="s">
        <v>783</v>
      </c>
      <c r="O170" s="201">
        <v>33</v>
      </c>
      <c r="P170" s="68"/>
      <c r="Q170" s="67"/>
      <c r="R170" s="68"/>
      <c r="S170" s="68"/>
      <c r="T170" s="68"/>
      <c r="U170" s="68"/>
      <c r="V170" s="68"/>
      <c r="W170" s="278" t="s">
        <v>799</v>
      </c>
      <c r="X170" s="201">
        <v>33</v>
      </c>
      <c r="Y170" s="202">
        <v>33</v>
      </c>
      <c r="Z170" s="68"/>
      <c r="AA170" s="68"/>
      <c r="AB170" s="68"/>
      <c r="AC170" s="285"/>
      <c r="AD170" s="68"/>
      <c r="AE170" s="68"/>
      <c r="AF170" s="278" t="s">
        <v>347</v>
      </c>
      <c r="AG170" s="201">
        <v>33</v>
      </c>
      <c r="AH170" s="68"/>
      <c r="AI170" s="68"/>
      <c r="AJ170" s="68"/>
      <c r="AK170" s="68"/>
      <c r="AL170" s="68"/>
      <c r="AM170" s="68"/>
      <c r="AN170" s="68"/>
    </row>
    <row r="171" spans="1:42" s="69" customFormat="1" ht="15.75">
      <c r="A171" s="67">
        <v>139</v>
      </c>
      <c r="B171" s="2" t="s">
        <v>549</v>
      </c>
      <c r="C171" s="5">
        <v>6</v>
      </c>
      <c r="D171" s="7" t="s">
        <v>463</v>
      </c>
      <c r="E171" s="68"/>
      <c r="F171" s="68"/>
      <c r="G171" s="68"/>
      <c r="H171" s="278" t="s">
        <v>440</v>
      </c>
      <c r="I171" s="285"/>
      <c r="J171" s="285">
        <v>6</v>
      </c>
      <c r="K171" s="285"/>
      <c r="L171" s="285"/>
      <c r="M171" s="285"/>
      <c r="N171" s="285"/>
      <c r="O171" s="68"/>
      <c r="P171" s="68"/>
      <c r="Q171" s="67"/>
      <c r="R171" s="68"/>
      <c r="S171" s="68"/>
      <c r="T171" s="68"/>
      <c r="U171" s="68"/>
      <c r="V171" s="68"/>
      <c r="W171" s="67"/>
      <c r="X171" s="68"/>
      <c r="Y171" s="68"/>
      <c r="Z171" s="277" t="s">
        <v>812</v>
      </c>
      <c r="AA171" s="68"/>
      <c r="AB171" s="202">
        <v>6</v>
      </c>
      <c r="AC171" s="285"/>
      <c r="AD171" s="68"/>
      <c r="AE171" s="68"/>
      <c r="AF171" s="285"/>
      <c r="AG171" s="201"/>
      <c r="AH171" s="68"/>
      <c r="AI171" s="68"/>
      <c r="AJ171" s="68"/>
      <c r="AK171" s="68"/>
      <c r="AL171" s="68"/>
      <c r="AM171" s="68"/>
      <c r="AN171" s="68"/>
      <c r="AP171" s="51"/>
    </row>
    <row r="172" spans="1:42" s="69" customFormat="1" ht="15.75">
      <c r="A172" s="67">
        <v>140</v>
      </c>
      <c r="B172" s="2" t="s">
        <v>548</v>
      </c>
      <c r="C172" s="5">
        <v>6</v>
      </c>
      <c r="D172" s="5">
        <v>6</v>
      </c>
      <c r="E172" s="277" t="s">
        <v>436</v>
      </c>
      <c r="F172" s="201">
        <v>6</v>
      </c>
      <c r="G172" s="202">
        <v>6</v>
      </c>
      <c r="H172" s="285"/>
      <c r="I172" s="285"/>
      <c r="J172" s="285"/>
      <c r="K172" s="285"/>
      <c r="L172" s="285"/>
      <c r="M172" s="285"/>
      <c r="N172" s="278" t="s">
        <v>783</v>
      </c>
      <c r="O172" s="201">
        <v>6</v>
      </c>
      <c r="P172" s="68"/>
      <c r="Q172" s="67"/>
      <c r="R172" s="68"/>
      <c r="S172" s="68"/>
      <c r="T172" s="68"/>
      <c r="U172" s="68"/>
      <c r="V172" s="68"/>
      <c r="W172" s="277" t="s">
        <v>799</v>
      </c>
      <c r="X172" s="201">
        <v>6</v>
      </c>
      <c r="Y172" s="202">
        <v>6</v>
      </c>
      <c r="Z172" s="68"/>
      <c r="AA172" s="68"/>
      <c r="AB172" s="68"/>
      <c r="AC172" s="285"/>
      <c r="AD172" s="68"/>
      <c r="AE172" s="68"/>
      <c r="AF172" s="278" t="s">
        <v>345</v>
      </c>
      <c r="AG172" s="201">
        <v>6</v>
      </c>
      <c r="AH172" s="68"/>
      <c r="AI172" s="68"/>
      <c r="AJ172" s="68"/>
      <c r="AK172" s="68"/>
      <c r="AL172" s="68"/>
      <c r="AM172" s="68"/>
      <c r="AN172" s="68"/>
      <c r="AP172" s="51"/>
    </row>
    <row r="173" spans="1:42" s="69" customFormat="1" ht="15.75">
      <c r="A173" s="67">
        <v>141</v>
      </c>
      <c r="B173" s="2" t="s">
        <v>539</v>
      </c>
      <c r="C173" s="5">
        <v>6</v>
      </c>
      <c r="D173" s="5">
        <v>6</v>
      </c>
      <c r="E173" s="277" t="s">
        <v>436</v>
      </c>
      <c r="F173" s="201">
        <v>6</v>
      </c>
      <c r="G173" s="202">
        <v>6</v>
      </c>
      <c r="H173" s="285"/>
      <c r="I173" s="285"/>
      <c r="J173" s="285"/>
      <c r="K173" s="285"/>
      <c r="L173" s="285"/>
      <c r="M173" s="285"/>
      <c r="N173" s="278" t="s">
        <v>783</v>
      </c>
      <c r="O173" s="201">
        <v>6</v>
      </c>
      <c r="P173" s="68"/>
      <c r="Q173" s="67"/>
      <c r="R173" s="68"/>
      <c r="S173" s="68"/>
      <c r="T173" s="68"/>
      <c r="U173" s="68"/>
      <c r="V173" s="68"/>
      <c r="W173" s="277" t="s">
        <v>799</v>
      </c>
      <c r="X173" s="201">
        <v>6</v>
      </c>
      <c r="Y173" s="202">
        <v>6</v>
      </c>
      <c r="Z173" s="68"/>
      <c r="AA173" s="68"/>
      <c r="AB173" s="68"/>
      <c r="AC173" s="285"/>
      <c r="AD173" s="68"/>
      <c r="AE173" s="68"/>
      <c r="AF173" s="278" t="s">
        <v>345</v>
      </c>
      <c r="AG173" s="201">
        <v>6</v>
      </c>
      <c r="AH173" s="68"/>
      <c r="AI173" s="68"/>
      <c r="AJ173" s="68"/>
      <c r="AK173" s="68"/>
      <c r="AL173" s="68"/>
      <c r="AM173" s="68"/>
      <c r="AN173" s="68"/>
      <c r="AP173" s="51"/>
    </row>
    <row r="174" spans="1:42" s="69" customFormat="1" ht="15.75">
      <c r="A174" s="67">
        <v>142</v>
      </c>
      <c r="B174" s="2" t="s">
        <v>540</v>
      </c>
      <c r="C174" s="5">
        <v>6</v>
      </c>
      <c r="D174" s="5">
        <v>6</v>
      </c>
      <c r="E174" s="67"/>
      <c r="F174" s="67"/>
      <c r="G174" s="67"/>
      <c r="H174" s="285"/>
      <c r="I174" s="285"/>
      <c r="J174" s="285"/>
      <c r="K174" s="278" t="s">
        <v>80</v>
      </c>
      <c r="L174" s="285">
        <v>6</v>
      </c>
      <c r="M174" s="285">
        <v>6</v>
      </c>
      <c r="N174" s="285"/>
      <c r="O174" s="67"/>
      <c r="P174" s="67"/>
      <c r="Q174" s="67"/>
      <c r="R174" s="67"/>
      <c r="S174" s="67"/>
      <c r="T174" s="277" t="s">
        <v>798</v>
      </c>
      <c r="U174" s="201">
        <v>6</v>
      </c>
      <c r="V174" s="67"/>
      <c r="W174" s="67"/>
      <c r="X174" s="67"/>
      <c r="Y174" s="67"/>
      <c r="Z174" s="67"/>
      <c r="AA174" s="67"/>
      <c r="AB174" s="67"/>
      <c r="AC174" s="278" t="s">
        <v>65</v>
      </c>
      <c r="AD174" s="201">
        <v>6</v>
      </c>
      <c r="AE174" s="202">
        <v>6</v>
      </c>
      <c r="AF174" s="285"/>
      <c r="AG174" s="67"/>
      <c r="AH174" s="67"/>
      <c r="AI174" s="67"/>
      <c r="AJ174" s="67"/>
      <c r="AK174" s="67"/>
      <c r="AL174" s="277" t="s">
        <v>831</v>
      </c>
      <c r="AM174" s="201">
        <v>6</v>
      </c>
      <c r="AN174" s="67"/>
      <c r="AO174" s="51"/>
      <c r="AP174" s="51"/>
    </row>
    <row r="175" spans="1:42" s="69" customFormat="1" ht="15.75">
      <c r="A175" s="100"/>
      <c r="B175" s="269"/>
      <c r="C175" s="270"/>
      <c r="D175" s="270"/>
      <c r="H175" s="290"/>
      <c r="I175" s="290"/>
      <c r="J175" s="290"/>
      <c r="K175" s="290"/>
      <c r="L175" s="290"/>
      <c r="M175" s="290"/>
      <c r="N175" s="290"/>
      <c r="U175" s="271"/>
      <c r="AC175" s="290"/>
      <c r="AD175" s="271"/>
      <c r="AE175" s="272"/>
      <c r="AF175" s="290"/>
      <c r="AM175" s="271"/>
      <c r="AO175" s="51"/>
      <c r="AP175" s="51"/>
    </row>
    <row r="176" spans="8:32" s="21" customFormat="1" ht="12.75">
      <c r="H176" s="288"/>
      <c r="I176" s="288"/>
      <c r="J176" s="288"/>
      <c r="K176" s="288"/>
      <c r="L176" s="288"/>
      <c r="M176" s="288"/>
      <c r="N176" s="288"/>
      <c r="AC176" s="288"/>
      <c r="AF176" s="288"/>
    </row>
    <row r="177" spans="1:40" s="69" customFormat="1" ht="12.75">
      <c r="A177" s="67"/>
      <c r="B177" s="8" t="s">
        <v>451</v>
      </c>
      <c r="C177" s="20" t="s">
        <v>226</v>
      </c>
      <c r="D177" s="20" t="s">
        <v>227</v>
      </c>
      <c r="E177" s="8" t="s">
        <v>515</v>
      </c>
      <c r="F177" s="8"/>
      <c r="G177" s="8"/>
      <c r="H177" s="283" t="s">
        <v>460</v>
      </c>
      <c r="I177" s="283"/>
      <c r="J177" s="283"/>
      <c r="K177" s="283" t="s">
        <v>453</v>
      </c>
      <c r="L177" s="283"/>
      <c r="M177" s="283"/>
      <c r="N177" s="283" t="s">
        <v>516</v>
      </c>
      <c r="O177" s="8"/>
      <c r="P177" s="8"/>
      <c r="Q177" s="8" t="s">
        <v>454</v>
      </c>
      <c r="R177" s="8"/>
      <c r="S177" s="8"/>
      <c r="T177" s="8" t="s">
        <v>455</v>
      </c>
      <c r="U177" s="8"/>
      <c r="V177" s="8"/>
      <c r="W177" s="8" t="s">
        <v>456</v>
      </c>
      <c r="X177" s="8"/>
      <c r="Y177" s="8"/>
      <c r="Z177" s="8" t="s">
        <v>457</v>
      </c>
      <c r="AA177" s="8"/>
      <c r="AB177" s="8"/>
      <c r="AC177" s="283" t="s">
        <v>517</v>
      </c>
      <c r="AD177" s="8"/>
      <c r="AE177" s="8"/>
      <c r="AF177" s="283" t="s">
        <v>518</v>
      </c>
      <c r="AG177" s="8"/>
      <c r="AH177" s="8"/>
      <c r="AI177" s="8" t="s">
        <v>459</v>
      </c>
      <c r="AJ177" s="8"/>
      <c r="AK177" s="8"/>
      <c r="AL177" s="8" t="s">
        <v>458</v>
      </c>
      <c r="AM177" s="8"/>
      <c r="AN177" s="8"/>
    </row>
    <row r="178" spans="1:42" s="69" customFormat="1" ht="27" customHeight="1">
      <c r="A178" s="67">
        <v>143</v>
      </c>
      <c r="B178" s="2" t="s">
        <v>557</v>
      </c>
      <c r="C178" s="11">
        <v>12</v>
      </c>
      <c r="D178" s="7" t="s">
        <v>558</v>
      </c>
      <c r="E178" s="67"/>
      <c r="F178" s="67"/>
      <c r="G178" s="67"/>
      <c r="H178" s="285"/>
      <c r="I178" s="285"/>
      <c r="J178" s="285"/>
      <c r="K178" s="278" t="s">
        <v>80</v>
      </c>
      <c r="L178" s="285">
        <v>12</v>
      </c>
      <c r="M178" s="285">
        <v>12</v>
      </c>
      <c r="N178" s="285"/>
      <c r="O178" s="67"/>
      <c r="P178" s="67"/>
      <c r="Q178" s="67"/>
      <c r="R178" s="67"/>
      <c r="S178" s="67"/>
      <c r="T178" s="277" t="s">
        <v>798</v>
      </c>
      <c r="U178" s="201">
        <v>12</v>
      </c>
      <c r="V178" s="67"/>
      <c r="W178" s="67"/>
      <c r="X178" s="67"/>
      <c r="Y178" s="67"/>
      <c r="Z178" s="67"/>
      <c r="AA178" s="67"/>
      <c r="AB178" s="67"/>
      <c r="AC178" s="278" t="s">
        <v>65</v>
      </c>
      <c r="AD178" s="201">
        <v>12</v>
      </c>
      <c r="AE178" s="202">
        <v>12</v>
      </c>
      <c r="AF178" s="285"/>
      <c r="AG178" s="67"/>
      <c r="AH178" s="67"/>
      <c r="AI178" s="67"/>
      <c r="AJ178" s="67"/>
      <c r="AK178" s="67"/>
      <c r="AL178" s="277" t="s">
        <v>832</v>
      </c>
      <c r="AM178" s="201">
        <v>12</v>
      </c>
      <c r="AN178" s="67"/>
      <c r="AO178" s="51"/>
      <c r="AP178" s="51"/>
    </row>
    <row r="179" spans="1:42" s="69" customFormat="1" ht="26.25" customHeight="1">
      <c r="A179" s="67">
        <v>144</v>
      </c>
      <c r="B179" s="2" t="s">
        <v>559</v>
      </c>
      <c r="C179" s="11">
        <v>6</v>
      </c>
      <c r="D179" s="7" t="s">
        <v>560</v>
      </c>
      <c r="E179" s="67"/>
      <c r="F179" s="67"/>
      <c r="G179" s="67"/>
      <c r="H179" s="285"/>
      <c r="I179" s="285"/>
      <c r="J179" s="285"/>
      <c r="K179" s="278" t="s">
        <v>80</v>
      </c>
      <c r="L179" s="285">
        <v>6</v>
      </c>
      <c r="M179" s="285">
        <v>6</v>
      </c>
      <c r="N179" s="285"/>
      <c r="O179" s="67"/>
      <c r="P179" s="67"/>
      <c r="Q179" s="67"/>
      <c r="R179" s="67"/>
      <c r="S179" s="67"/>
      <c r="T179" s="277" t="s">
        <v>798</v>
      </c>
      <c r="U179" s="201">
        <v>6</v>
      </c>
      <c r="V179" s="67"/>
      <c r="W179" s="67"/>
      <c r="X179" s="67"/>
      <c r="Y179" s="67"/>
      <c r="Z179" s="67"/>
      <c r="AA179" s="67"/>
      <c r="AB179" s="67"/>
      <c r="AC179" s="278" t="s">
        <v>65</v>
      </c>
      <c r="AD179" s="201">
        <v>6</v>
      </c>
      <c r="AE179" s="202">
        <v>6</v>
      </c>
      <c r="AF179" s="285"/>
      <c r="AG179" s="67"/>
      <c r="AH179" s="67"/>
      <c r="AI179" s="67"/>
      <c r="AJ179" s="67"/>
      <c r="AK179" s="67"/>
      <c r="AL179" s="277" t="s">
        <v>832</v>
      </c>
      <c r="AM179" s="201">
        <v>6</v>
      </c>
      <c r="AN179" s="67"/>
      <c r="AO179" s="51"/>
      <c r="AP179" s="51"/>
    </row>
    <row r="180" spans="1:42" s="69" customFormat="1" ht="15" customHeight="1">
      <c r="A180" s="67">
        <v>145</v>
      </c>
      <c r="B180" s="2" t="s">
        <v>585</v>
      </c>
      <c r="C180" s="5">
        <v>9</v>
      </c>
      <c r="D180" s="5" t="s">
        <v>445</v>
      </c>
      <c r="E180" s="67"/>
      <c r="F180" s="67"/>
      <c r="G180" s="67"/>
      <c r="H180" s="278" t="s">
        <v>444</v>
      </c>
      <c r="I180" s="285">
        <v>1</v>
      </c>
      <c r="J180" s="285">
        <v>9</v>
      </c>
      <c r="K180" s="285"/>
      <c r="L180" s="285"/>
      <c r="M180" s="285"/>
      <c r="N180" s="285"/>
      <c r="O180" s="67"/>
      <c r="P180" s="67"/>
      <c r="Q180" s="277" t="s">
        <v>94</v>
      </c>
      <c r="R180" s="201">
        <v>1</v>
      </c>
      <c r="S180" s="67"/>
      <c r="T180" s="67"/>
      <c r="U180" s="67"/>
      <c r="V180" s="67"/>
      <c r="W180" s="67"/>
      <c r="X180" s="67"/>
      <c r="Y180" s="67"/>
      <c r="Z180" s="277" t="s">
        <v>810</v>
      </c>
      <c r="AA180" s="201">
        <v>1</v>
      </c>
      <c r="AB180" s="202">
        <v>9</v>
      </c>
      <c r="AC180" s="285"/>
      <c r="AD180" s="67"/>
      <c r="AE180" s="67"/>
      <c r="AF180" s="285"/>
      <c r="AG180" s="67"/>
      <c r="AH180" s="67"/>
      <c r="AI180" s="277" t="s">
        <v>828</v>
      </c>
      <c r="AJ180" s="201">
        <v>1</v>
      </c>
      <c r="AK180" s="67"/>
      <c r="AL180" s="67"/>
      <c r="AM180" s="67"/>
      <c r="AN180" s="67"/>
      <c r="AO180" s="51"/>
      <c r="AP180" s="51"/>
    </row>
    <row r="181" spans="1:40" s="69" customFormat="1" ht="12.75">
      <c r="A181" s="331" t="s">
        <v>721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184"/>
      <c r="AN181" s="184"/>
    </row>
    <row r="182" spans="1:42" s="69" customFormat="1" ht="15.75" customHeight="1">
      <c r="A182" s="68">
        <v>146</v>
      </c>
      <c r="B182" s="2" t="s">
        <v>433</v>
      </c>
      <c r="C182" s="11">
        <v>1</v>
      </c>
      <c r="D182" s="7" t="s">
        <v>383</v>
      </c>
      <c r="E182" s="67"/>
      <c r="F182" s="67"/>
      <c r="G182" s="67"/>
      <c r="H182" s="302" t="s">
        <v>864</v>
      </c>
      <c r="I182" s="285">
        <v>1</v>
      </c>
      <c r="J182" s="285">
        <v>1</v>
      </c>
      <c r="K182" s="285"/>
      <c r="L182" s="285"/>
      <c r="M182" s="285"/>
      <c r="N182" s="285"/>
      <c r="O182" s="67"/>
      <c r="P182" s="67"/>
      <c r="Q182" s="277" t="s">
        <v>94</v>
      </c>
      <c r="R182" s="201">
        <v>1</v>
      </c>
      <c r="S182" s="67"/>
      <c r="T182" s="67"/>
      <c r="U182" s="67"/>
      <c r="V182" s="67"/>
      <c r="W182" s="67"/>
      <c r="X182" s="67"/>
      <c r="Y182" s="67"/>
      <c r="Z182" s="277" t="s">
        <v>810</v>
      </c>
      <c r="AA182" s="201">
        <v>1</v>
      </c>
      <c r="AB182" s="202">
        <v>1</v>
      </c>
      <c r="AC182" s="285"/>
      <c r="AD182" s="67"/>
      <c r="AE182" s="67"/>
      <c r="AF182" s="285"/>
      <c r="AG182" s="67"/>
      <c r="AH182" s="67"/>
      <c r="AI182" s="277" t="s">
        <v>828</v>
      </c>
      <c r="AJ182" s="201">
        <v>1</v>
      </c>
      <c r="AK182" s="67"/>
      <c r="AL182" s="67"/>
      <c r="AM182" s="67"/>
      <c r="AN182" s="67"/>
      <c r="AO182" s="51"/>
      <c r="AP182" s="51"/>
    </row>
    <row r="183" spans="1:42" s="23" customFormat="1" ht="15.75">
      <c r="A183" s="12"/>
      <c r="B183" s="3" t="s">
        <v>618</v>
      </c>
      <c r="C183" s="5">
        <v>2201</v>
      </c>
      <c r="D183" s="5">
        <v>2141</v>
      </c>
      <c r="E183" s="12"/>
      <c r="F183" s="12"/>
      <c r="G183" s="12"/>
      <c r="H183" s="285"/>
      <c r="I183" s="291"/>
      <c r="J183" s="291"/>
      <c r="K183" s="291"/>
      <c r="L183" s="291"/>
      <c r="M183" s="291"/>
      <c r="N183" s="291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291"/>
      <c r="AD183" s="12"/>
      <c r="AE183" s="12"/>
      <c r="AF183" s="291"/>
      <c r="AG183" s="12"/>
      <c r="AH183" s="12"/>
      <c r="AI183" s="12"/>
      <c r="AJ183" s="12"/>
      <c r="AK183" s="12"/>
      <c r="AL183" s="12"/>
      <c r="AM183" s="12"/>
      <c r="AN183" s="12"/>
      <c r="AO183" s="264"/>
      <c r="AP183" s="264"/>
    </row>
    <row r="184" spans="1:42" s="69" customFormat="1" ht="15.75">
      <c r="A184" s="67"/>
      <c r="B184" s="3" t="s">
        <v>401</v>
      </c>
      <c r="C184" s="14">
        <f>E184+H184+K184+N184+Q184+T184+W184+Z184+AC184+AF184+AI184+AL184</f>
        <v>4546</v>
      </c>
      <c r="D184" s="99"/>
      <c r="E184" s="15">
        <v>1132</v>
      </c>
      <c r="F184" s="209"/>
      <c r="G184" s="207">
        <f>G173+G172+G170+G165+G164+G163+G162+G161+G157+G148+G147+G146+G145+G144+G143+G142+G141+G140+G139+G138+G137+G136+G135+G134+G113+G112+G111+G110+G107+G106+G101+G100+G98+G97+G94+G93+G91+G90+G81+G80+G79+G77+G76+G75+G74+G73+G71+G70+G69+G63+G62+G61+G60+G57+G56+G55+G54+G50+G49+G47+G45+G44+G43+G42+G33+G32+G31+G30+G29+G28+G27+G26+G25+G24+G23+G22+G21</f>
        <v>1132</v>
      </c>
      <c r="H184" s="292">
        <v>243</v>
      </c>
      <c r="I184" s="292"/>
      <c r="J184" s="292">
        <f>J182+J180+J171+J166+J160+J159+J156+J155+J154+J129+J115+J114+J95+J41+J40+J39+J34</f>
        <v>243</v>
      </c>
      <c r="K184" s="292">
        <v>463</v>
      </c>
      <c r="L184" s="292"/>
      <c r="M184" s="292">
        <f>M179+M178+M174+M169+M168+M167+M153+M150+M149+M109+M108+M105+M103+M102+M99+M84+M83+M82+M72+M68+M67+M66+M65+M64+M53+M52+M48+M46+M37+M36+M35+M20</f>
        <v>463</v>
      </c>
      <c r="N184" s="292">
        <v>382</v>
      </c>
      <c r="O184" s="209"/>
      <c r="P184" s="207">
        <f>P132+P130+P128+P126+P125+P124+P123+P122+P121+P120+P119+P118+P101+P100+P92+P89+P88+P87+P86</f>
        <v>382</v>
      </c>
      <c r="Q184" s="15">
        <v>53</v>
      </c>
      <c r="R184" s="209"/>
      <c r="S184" s="207">
        <f>S117+S51</f>
        <v>53</v>
      </c>
      <c r="T184" s="15">
        <v>0</v>
      </c>
      <c r="U184" s="209"/>
      <c r="V184" s="207"/>
      <c r="W184" s="15">
        <v>1132</v>
      </c>
      <c r="X184" s="209"/>
      <c r="Y184" s="207">
        <f>Y173+Y172+Y170+Y165+Y164+Y163+Y162+Y161+Y157+Y148+Y147+Y146+Y145+Y144+Y143+Y142+Y141+Y140+Y139+Y138+Y137+Y136+Y135+Y134+Y113+Y112+Y111+Y110+Y107+Y106+Y98+Y97+Y94+Y93+Y91+Y90+Y81+Y80+Y79+Y77+Y76+Y75+Y74+Y73+Y71+Y70+Y69+Y63+Y62+Y61+Y60+Y57+Y56+Y55+Y54+Y50+Y49+Y47+Y45+Y44+Y43+Y42+Y33+Y32+Y31+Y30+Y29+Y28+Y27+Y26+Y25+Y24+Y23+Y22+Y21</f>
        <v>1132</v>
      </c>
      <c r="Z184" s="15">
        <v>243</v>
      </c>
      <c r="AA184" s="209"/>
      <c r="AB184" s="207">
        <f>AB182+AB180+AB171+AB166+AB160+AB159+AB156+AB155+AB154+AB129+AB115+AB114+AB95+AB41+AB40+AB39+AB34</f>
        <v>243</v>
      </c>
      <c r="AC184" s="292">
        <v>463</v>
      </c>
      <c r="AD184" s="209"/>
      <c r="AE184" s="207">
        <f>AE179+AE178+AE174+AE169+AE168+AE167+AE153+AE150+AE149+AE109+AE108+AE105+AE103+AE102+AE99+AE84+AE83+AE82+AE72+AE68+AE67+AE66+AE65+AE64+AE53+AE52+AE48+AE46+AE37+AE36+AE35+AE20</f>
        <v>463</v>
      </c>
      <c r="AF184" s="292">
        <v>382</v>
      </c>
      <c r="AG184" s="209"/>
      <c r="AH184" s="207">
        <f>AH132+AH130+AH128+AH126+AH125+AH124+AH123+AH122+AH121+AH120+AH119+AH118+AH101+AH100+AH92+AH89+AH88+AH87+AH86</f>
        <v>382</v>
      </c>
      <c r="AI184" s="15">
        <v>53</v>
      </c>
      <c r="AJ184" s="209"/>
      <c r="AK184" s="207">
        <f>AK117+AK51</f>
        <v>53</v>
      </c>
      <c r="AL184" s="15">
        <v>0</v>
      </c>
      <c r="AM184" s="209"/>
      <c r="AN184" s="207"/>
      <c r="AO184" s="265"/>
      <c r="AP184" s="264"/>
    </row>
    <row r="185" spans="1:41" s="69" customFormat="1" ht="15.75">
      <c r="A185" s="67"/>
      <c r="B185" s="3" t="s">
        <v>402</v>
      </c>
      <c r="C185" s="14">
        <f>E185+H185+K185+N185+Q185+T185+W185+Z185+AC185+AF185+AI185+AL185</f>
        <v>7011</v>
      </c>
      <c r="D185" s="99"/>
      <c r="E185" s="15">
        <v>1056</v>
      </c>
      <c r="F185" s="206">
        <f>F173+F172+F170+F163+F162+F161+F157+F148+F146+F143+F142+F141+F137+F136+F135+F134+F113+F111+F110+F106+F101+F100+F97+F80+F73+F69+F62+F57+F56+F54+F50+F49+F47+F44+F43+F42+F33+F32+F31+F30+F29+F28+F27+F26+F25+F24+F23+F22+F21</f>
        <v>1056</v>
      </c>
      <c r="G185" s="206"/>
      <c r="H185" s="292">
        <v>172</v>
      </c>
      <c r="I185" s="292">
        <f>I182+I180+I166+I159+I155+I154+I129+I51+I41+I40+I39+I34</f>
        <v>172</v>
      </c>
      <c r="J185" s="292"/>
      <c r="K185" s="292">
        <v>442</v>
      </c>
      <c r="L185" s="292">
        <f>L179+L178+L174+L167+L108+L105+L103+L102+L99+L82+L72+L64+L52+L48+L46+L35+L20+L149</f>
        <v>442</v>
      </c>
      <c r="M185" s="292"/>
      <c r="N185" s="292">
        <v>1184</v>
      </c>
      <c r="O185" s="206">
        <f>O173+O172+O170+O163+O162+O161+O157+O148+O146+O143+O142+O141+O137+O136+O135+O134+O113+O111+O110+O106+O101+O100+O97+O92+O88+O86+O80+O73+O62+O57+O56+O54+O50+O49+O47+O44+O43+O42+O33+O32+O31+O30+O29+O28+O27+O25+O24+O23+O22+O21+O69</f>
        <v>1184</v>
      </c>
      <c r="P185" s="206"/>
      <c r="Q185" s="15">
        <v>172</v>
      </c>
      <c r="R185" s="206">
        <f>R182+R180+R166+R159+R155+R154+R117+R51+R41+R40+R39+R34</f>
        <v>172</v>
      </c>
      <c r="S185" s="206"/>
      <c r="T185" s="15">
        <v>442</v>
      </c>
      <c r="U185" s="206">
        <f>U179+U178+U174+U167+U149+U108+U105+U103+U102+U99+U82+U72+U64+U52+U48+U46+U35+U20</f>
        <v>442</v>
      </c>
      <c r="V185" s="206"/>
      <c r="W185" s="15">
        <v>1143</v>
      </c>
      <c r="X185" s="206">
        <f>X173+X172+X170+X163+X162+X161+X157+X148+X146+X143+X142+X141+X137+X136+X135+X134+X113+X111+X110+X106+X101+X100+X97+X93+X91+X90+X80+X73+X69+X62+X57+X56+X54+X50+X49+X47+X44+X43+X42+X33+X32+X31+X30+X29+X28+X27+X25+X24+X23+X22+X21</f>
        <v>1143</v>
      </c>
      <c r="Y185" s="206"/>
      <c r="Z185" s="15">
        <v>156</v>
      </c>
      <c r="AA185" s="206">
        <f>AA182+AA180+AA166+AA159+AA155+AA154+AA95+AA51+AA41+AA40+AA39+AA34</f>
        <v>156</v>
      </c>
      <c r="AB185" s="206"/>
      <c r="AC185" s="292">
        <v>442</v>
      </c>
      <c r="AD185" s="206">
        <f>AD179+AD178+AD174+AD167+AD149+AD108+AD105+AD103+AD102+AD99+AD82+AD72+AD64+AD52+AD48+AD46+AD35+AD20</f>
        <v>442</v>
      </c>
      <c r="AE185" s="206"/>
      <c r="AF185" s="292">
        <v>1236</v>
      </c>
      <c r="AG185" s="206">
        <f>AG173+AG172+AG171+AG170+AG163+AG162+AG161+AG157+AG148+AG146+AG143+AG142+AG141+AG137+AG136+AG135+AG134+AG132+AG130+AG128+AG126+AG118+AG113+AG111+AG110+AG106+AG101+AG100+AG97+AG80+AG73+AG69+AG62+AG57+AG56+AG55+AG54+AG50+AG49+AG47+AG44+AG43+AG42+AG33+AG32+AG31+AG30+AG29+AG28+AG27+AG25+AG24+AG23+AG22+AG21</f>
        <v>1236</v>
      </c>
      <c r="AH185" s="206"/>
      <c r="AI185" s="15">
        <v>124</v>
      </c>
      <c r="AJ185" s="206">
        <f>AJ182+AJ180+AJ166+AJ159+AJ155+AJ154+AJ51+AJ41+AJ40+AJ39+AJ34</f>
        <v>124</v>
      </c>
      <c r="AK185" s="206"/>
      <c r="AL185" s="15">
        <v>442</v>
      </c>
      <c r="AM185" s="206">
        <f>AM179+AM178+AM174+AM167+AM149+AM108+AM105+AM103+AM102+AM99+AM82+AM72+AM64+AM52+AM48+AM46+AM35+AM20</f>
        <v>442</v>
      </c>
      <c r="AN185" s="206"/>
      <c r="AO185" s="259"/>
    </row>
    <row r="186" spans="1:40" s="76" customFormat="1" ht="15">
      <c r="A186" s="363"/>
      <c r="B186" s="363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183"/>
      <c r="AN186" s="183"/>
    </row>
    <row r="187" spans="8:32" s="76" customFormat="1" ht="12.75">
      <c r="H187" s="293"/>
      <c r="I187" s="293"/>
      <c r="J187" s="293"/>
      <c r="K187" s="293"/>
      <c r="L187" s="293"/>
      <c r="M187" s="293"/>
      <c r="N187" s="293"/>
      <c r="AC187" s="293"/>
      <c r="AF187" s="293"/>
    </row>
    <row r="188" spans="1:40" s="76" customFormat="1" ht="15">
      <c r="A188" s="363" t="s">
        <v>665</v>
      </c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  <c r="AM188" s="183"/>
      <c r="AN188" s="183"/>
    </row>
    <row r="189" spans="8:32" s="76" customFormat="1" ht="12.75">
      <c r="H189" s="293"/>
      <c r="I189" s="293"/>
      <c r="J189" s="293"/>
      <c r="K189" s="293"/>
      <c r="L189" s="293"/>
      <c r="M189" s="293"/>
      <c r="N189" s="293"/>
      <c r="AC189" s="293"/>
      <c r="AF189" s="293"/>
    </row>
    <row r="190" spans="8:32" s="76" customFormat="1" ht="12.75">
      <c r="H190" s="293"/>
      <c r="I190" s="293"/>
      <c r="J190" s="293"/>
      <c r="K190" s="293"/>
      <c r="L190" s="293"/>
      <c r="M190" s="293"/>
      <c r="N190" s="293"/>
      <c r="AC190" s="293"/>
      <c r="AF190" s="293"/>
    </row>
    <row r="191" spans="8:32" s="76" customFormat="1" ht="12.75">
      <c r="H191" s="293"/>
      <c r="I191" s="293"/>
      <c r="J191" s="293"/>
      <c r="K191" s="293"/>
      <c r="L191" s="293"/>
      <c r="M191" s="293"/>
      <c r="N191" s="293"/>
      <c r="AC191" s="293"/>
      <c r="AF191" s="293"/>
    </row>
    <row r="192" spans="8:32" s="76" customFormat="1" ht="12.75">
      <c r="H192" s="293"/>
      <c r="I192" s="293"/>
      <c r="J192" s="293"/>
      <c r="K192" s="293"/>
      <c r="L192" s="293"/>
      <c r="M192" s="293"/>
      <c r="N192" s="293"/>
      <c r="AC192" s="293"/>
      <c r="AF192" s="293"/>
    </row>
    <row r="193" spans="8:32" s="76" customFormat="1" ht="12.75">
      <c r="H193" s="293"/>
      <c r="I193" s="293"/>
      <c r="J193" s="293"/>
      <c r="K193" s="293"/>
      <c r="L193" s="293"/>
      <c r="M193" s="293"/>
      <c r="N193" s="293"/>
      <c r="AC193" s="293"/>
      <c r="AF193" s="293"/>
    </row>
    <row r="194" spans="8:32" s="76" customFormat="1" ht="12.75">
      <c r="H194" s="293"/>
      <c r="I194" s="293"/>
      <c r="J194" s="293"/>
      <c r="K194" s="293"/>
      <c r="L194" s="293"/>
      <c r="M194" s="293"/>
      <c r="N194" s="293"/>
      <c r="AC194" s="293"/>
      <c r="AF194" s="293"/>
    </row>
    <row r="195" spans="8:32" s="76" customFormat="1" ht="12.75">
      <c r="H195" s="293"/>
      <c r="I195" s="293"/>
      <c r="J195" s="293"/>
      <c r="K195" s="293"/>
      <c r="L195" s="293"/>
      <c r="M195" s="293"/>
      <c r="N195" s="293"/>
      <c r="AC195" s="293"/>
      <c r="AF195" s="293"/>
    </row>
    <row r="196" spans="8:32" s="76" customFormat="1" ht="12.75">
      <c r="H196" s="293"/>
      <c r="I196" s="293"/>
      <c r="J196" s="293"/>
      <c r="K196" s="293"/>
      <c r="L196" s="293"/>
      <c r="M196" s="293"/>
      <c r="N196" s="293"/>
      <c r="AC196" s="293"/>
      <c r="AF196" s="293"/>
    </row>
    <row r="197" spans="8:32" s="76" customFormat="1" ht="12.75">
      <c r="H197" s="293"/>
      <c r="I197" s="293"/>
      <c r="J197" s="293"/>
      <c r="K197" s="293"/>
      <c r="L197" s="293"/>
      <c r="M197" s="293"/>
      <c r="N197" s="293"/>
      <c r="AC197" s="293"/>
      <c r="AF197" s="293"/>
    </row>
    <row r="198" spans="8:32" s="76" customFormat="1" ht="12.75">
      <c r="H198" s="293"/>
      <c r="I198" s="293"/>
      <c r="J198" s="293"/>
      <c r="K198" s="293"/>
      <c r="L198" s="293"/>
      <c r="M198" s="293"/>
      <c r="N198" s="293"/>
      <c r="AC198" s="293"/>
      <c r="AF198" s="293"/>
    </row>
    <row r="199" spans="8:32" s="76" customFormat="1" ht="12.75">
      <c r="H199" s="293"/>
      <c r="I199" s="293"/>
      <c r="J199" s="293"/>
      <c r="K199" s="293"/>
      <c r="L199" s="293"/>
      <c r="M199" s="293"/>
      <c r="N199" s="293"/>
      <c r="AC199" s="293"/>
      <c r="AF199" s="293"/>
    </row>
    <row r="200" spans="8:32" s="76" customFormat="1" ht="12.75">
      <c r="H200" s="293"/>
      <c r="I200" s="293"/>
      <c r="J200" s="293"/>
      <c r="K200" s="293"/>
      <c r="L200" s="293"/>
      <c r="M200" s="293"/>
      <c r="N200" s="293"/>
      <c r="AC200" s="293"/>
      <c r="AF200" s="293"/>
    </row>
    <row r="201" spans="8:32" s="76" customFormat="1" ht="12.75">
      <c r="H201" s="293"/>
      <c r="I201" s="293"/>
      <c r="J201" s="293"/>
      <c r="K201" s="293"/>
      <c r="L201" s="293"/>
      <c r="M201" s="293"/>
      <c r="N201" s="293"/>
      <c r="AC201" s="293"/>
      <c r="AF201" s="293"/>
    </row>
    <row r="202" spans="8:32" s="76" customFormat="1" ht="12.75">
      <c r="H202" s="293"/>
      <c r="I202" s="293"/>
      <c r="J202" s="293"/>
      <c r="K202" s="293"/>
      <c r="L202" s="293"/>
      <c r="M202" s="293"/>
      <c r="N202" s="293"/>
      <c r="AC202" s="293"/>
      <c r="AF202" s="293"/>
    </row>
    <row r="203" spans="8:32" s="76" customFormat="1" ht="12.75">
      <c r="H203" s="293"/>
      <c r="I203" s="293"/>
      <c r="J203" s="293"/>
      <c r="K203" s="293"/>
      <c r="L203" s="293"/>
      <c r="M203" s="293"/>
      <c r="N203" s="293"/>
      <c r="AC203" s="293"/>
      <c r="AF203" s="293"/>
    </row>
    <row r="204" spans="8:32" s="76" customFormat="1" ht="12.75">
      <c r="H204" s="293"/>
      <c r="I204" s="293"/>
      <c r="J204" s="293"/>
      <c r="K204" s="293"/>
      <c r="L204" s="293"/>
      <c r="M204" s="293"/>
      <c r="N204" s="293"/>
      <c r="AC204" s="293"/>
      <c r="AF204" s="293"/>
    </row>
    <row r="205" spans="8:32" s="76" customFormat="1" ht="12.75">
      <c r="H205" s="293"/>
      <c r="I205" s="293"/>
      <c r="J205" s="293"/>
      <c r="K205" s="293"/>
      <c r="L205" s="293"/>
      <c r="M205" s="293"/>
      <c r="N205" s="293"/>
      <c r="AC205" s="293"/>
      <c r="AF205" s="293"/>
    </row>
    <row r="206" spans="8:32" s="76" customFormat="1" ht="12.75">
      <c r="H206" s="293"/>
      <c r="I206" s="293"/>
      <c r="J206" s="293"/>
      <c r="K206" s="293"/>
      <c r="L206" s="293"/>
      <c r="M206" s="293"/>
      <c r="N206" s="293"/>
      <c r="AC206" s="293"/>
      <c r="AF206" s="293"/>
    </row>
    <row r="207" spans="8:32" s="76" customFormat="1" ht="12.75">
      <c r="H207" s="293"/>
      <c r="I207" s="293"/>
      <c r="J207" s="293"/>
      <c r="K207" s="293"/>
      <c r="L207" s="293"/>
      <c r="M207" s="293"/>
      <c r="N207" s="293"/>
      <c r="AC207" s="293"/>
      <c r="AF207" s="293"/>
    </row>
    <row r="208" spans="8:32" s="76" customFormat="1" ht="12.75">
      <c r="H208" s="293"/>
      <c r="I208" s="293"/>
      <c r="J208" s="293"/>
      <c r="K208" s="293"/>
      <c r="L208" s="293"/>
      <c r="M208" s="293"/>
      <c r="N208" s="293"/>
      <c r="AC208" s="293"/>
      <c r="AF208" s="293"/>
    </row>
    <row r="209" spans="8:32" s="76" customFormat="1" ht="12.75">
      <c r="H209" s="293"/>
      <c r="I209" s="293"/>
      <c r="J209" s="293"/>
      <c r="K209" s="293"/>
      <c r="L209" s="293"/>
      <c r="M209" s="293"/>
      <c r="N209" s="293"/>
      <c r="AC209" s="293"/>
      <c r="AF209" s="293"/>
    </row>
    <row r="210" spans="8:32" s="76" customFormat="1" ht="12.75">
      <c r="H210" s="293"/>
      <c r="I210" s="293"/>
      <c r="J210" s="293"/>
      <c r="K210" s="293"/>
      <c r="L210" s="293"/>
      <c r="M210" s="293"/>
      <c r="N210" s="293"/>
      <c r="AC210" s="293"/>
      <c r="AF210" s="293"/>
    </row>
    <row r="211" spans="8:32" s="76" customFormat="1" ht="12.75">
      <c r="H211" s="293"/>
      <c r="I211" s="293"/>
      <c r="J211" s="293"/>
      <c r="K211" s="293"/>
      <c r="L211" s="293"/>
      <c r="M211" s="293"/>
      <c r="N211" s="293"/>
      <c r="AC211" s="293"/>
      <c r="AF211" s="293"/>
    </row>
    <row r="212" spans="8:32" s="76" customFormat="1" ht="12.75">
      <c r="H212" s="293"/>
      <c r="I212" s="293"/>
      <c r="J212" s="293"/>
      <c r="K212" s="293"/>
      <c r="L212" s="293"/>
      <c r="M212" s="293"/>
      <c r="N212" s="293"/>
      <c r="AC212" s="293"/>
      <c r="AF212" s="293"/>
    </row>
    <row r="213" spans="8:32" s="76" customFormat="1" ht="12.75">
      <c r="H213" s="293"/>
      <c r="I213" s="293"/>
      <c r="J213" s="293"/>
      <c r="K213" s="293"/>
      <c r="L213" s="293"/>
      <c r="M213" s="293"/>
      <c r="N213" s="293"/>
      <c r="AC213" s="293"/>
      <c r="AF213" s="293"/>
    </row>
    <row r="214" spans="8:32" s="76" customFormat="1" ht="12.75">
      <c r="H214" s="293"/>
      <c r="I214" s="293"/>
      <c r="J214" s="293"/>
      <c r="K214" s="293"/>
      <c r="L214" s="293"/>
      <c r="M214" s="293"/>
      <c r="N214" s="293"/>
      <c r="AC214" s="293"/>
      <c r="AF214" s="293"/>
    </row>
    <row r="215" spans="8:32" s="76" customFormat="1" ht="12.75">
      <c r="H215" s="293"/>
      <c r="I215" s="293"/>
      <c r="J215" s="293"/>
      <c r="K215" s="293"/>
      <c r="L215" s="293"/>
      <c r="M215" s="293"/>
      <c r="N215" s="293"/>
      <c r="AC215" s="293"/>
      <c r="AF215" s="293"/>
    </row>
    <row r="216" spans="8:32" s="76" customFormat="1" ht="12.75">
      <c r="H216" s="293"/>
      <c r="I216" s="293"/>
      <c r="J216" s="293"/>
      <c r="K216" s="293"/>
      <c r="L216" s="293"/>
      <c r="M216" s="293"/>
      <c r="N216" s="293"/>
      <c r="AC216" s="293"/>
      <c r="AF216" s="293"/>
    </row>
    <row r="217" spans="8:32" s="76" customFormat="1" ht="12.75">
      <c r="H217" s="293"/>
      <c r="I217" s="293"/>
      <c r="J217" s="293"/>
      <c r="K217" s="293"/>
      <c r="L217" s="293"/>
      <c r="M217" s="293"/>
      <c r="N217" s="293"/>
      <c r="AC217" s="293"/>
      <c r="AF217" s="293"/>
    </row>
    <row r="218" spans="8:32" s="76" customFormat="1" ht="12.75">
      <c r="H218" s="293"/>
      <c r="I218" s="293"/>
      <c r="J218" s="293"/>
      <c r="K218" s="293"/>
      <c r="L218" s="293"/>
      <c r="M218" s="293"/>
      <c r="N218" s="293"/>
      <c r="AC218" s="293"/>
      <c r="AF218" s="293"/>
    </row>
    <row r="219" spans="8:32" s="76" customFormat="1" ht="12.75">
      <c r="H219" s="293"/>
      <c r="I219" s="293"/>
      <c r="J219" s="293"/>
      <c r="K219" s="293"/>
      <c r="L219" s="293"/>
      <c r="M219" s="293"/>
      <c r="N219" s="293"/>
      <c r="AC219" s="293"/>
      <c r="AF219" s="293"/>
    </row>
    <row r="220" spans="8:32" s="76" customFormat="1" ht="12.75">
      <c r="H220" s="293"/>
      <c r="I220" s="293"/>
      <c r="J220" s="293"/>
      <c r="K220" s="293"/>
      <c r="L220" s="293"/>
      <c r="M220" s="293"/>
      <c r="N220" s="293"/>
      <c r="AC220" s="293"/>
      <c r="AF220" s="293"/>
    </row>
    <row r="221" spans="8:32" s="76" customFormat="1" ht="12.75">
      <c r="H221" s="293"/>
      <c r="I221" s="293"/>
      <c r="J221" s="293"/>
      <c r="K221" s="293"/>
      <c r="L221" s="293"/>
      <c r="M221" s="293"/>
      <c r="N221" s="293"/>
      <c r="AC221" s="293"/>
      <c r="AF221" s="293"/>
    </row>
    <row r="222" spans="8:32" s="76" customFormat="1" ht="12.75">
      <c r="H222" s="293"/>
      <c r="I222" s="293"/>
      <c r="J222" s="293"/>
      <c r="K222" s="293"/>
      <c r="L222" s="293"/>
      <c r="M222" s="293"/>
      <c r="N222" s="293"/>
      <c r="AC222" s="293"/>
      <c r="AF222" s="293"/>
    </row>
    <row r="223" spans="8:32" s="76" customFormat="1" ht="12.75">
      <c r="H223" s="293"/>
      <c r="I223" s="293"/>
      <c r="J223" s="293"/>
      <c r="K223" s="293"/>
      <c r="L223" s="293"/>
      <c r="M223" s="293"/>
      <c r="N223" s="293"/>
      <c r="AC223" s="293"/>
      <c r="AF223" s="293"/>
    </row>
    <row r="224" spans="8:32" s="76" customFormat="1" ht="12.75">
      <c r="H224" s="293"/>
      <c r="I224" s="293"/>
      <c r="J224" s="293"/>
      <c r="K224" s="293"/>
      <c r="L224" s="293"/>
      <c r="M224" s="293"/>
      <c r="N224" s="293"/>
      <c r="AC224" s="293"/>
      <c r="AF224" s="293"/>
    </row>
    <row r="225" spans="8:32" s="76" customFormat="1" ht="12.75">
      <c r="H225" s="293"/>
      <c r="I225" s="293"/>
      <c r="J225" s="293"/>
      <c r="K225" s="293"/>
      <c r="L225" s="293"/>
      <c r="M225" s="293"/>
      <c r="N225" s="293"/>
      <c r="AC225" s="293"/>
      <c r="AF225" s="293"/>
    </row>
    <row r="226" spans="8:32" s="61" customFormat="1" ht="12.75">
      <c r="H226" s="294"/>
      <c r="I226" s="294"/>
      <c r="J226" s="294"/>
      <c r="K226" s="294"/>
      <c r="L226" s="294"/>
      <c r="M226" s="294"/>
      <c r="N226" s="294"/>
      <c r="AC226" s="294"/>
      <c r="AF226" s="294"/>
    </row>
    <row r="227" spans="8:32" s="61" customFormat="1" ht="12.75">
      <c r="H227" s="294"/>
      <c r="I227" s="294"/>
      <c r="J227" s="294"/>
      <c r="K227" s="294"/>
      <c r="L227" s="294"/>
      <c r="M227" s="294"/>
      <c r="N227" s="294"/>
      <c r="AC227" s="294"/>
      <c r="AF227" s="294"/>
    </row>
    <row r="228" spans="8:32" s="61" customFormat="1" ht="12.75">
      <c r="H228" s="294"/>
      <c r="I228" s="294"/>
      <c r="J228" s="294"/>
      <c r="K228" s="294"/>
      <c r="L228" s="294"/>
      <c r="M228" s="294"/>
      <c r="N228" s="294"/>
      <c r="AC228" s="294"/>
      <c r="AF228" s="294"/>
    </row>
    <row r="229" spans="8:32" s="61" customFormat="1" ht="12.75">
      <c r="H229" s="294"/>
      <c r="I229" s="294"/>
      <c r="J229" s="294"/>
      <c r="K229" s="294"/>
      <c r="L229" s="294"/>
      <c r="M229" s="294"/>
      <c r="N229" s="294"/>
      <c r="AC229" s="294"/>
      <c r="AF229" s="294"/>
    </row>
    <row r="230" spans="8:32" s="61" customFormat="1" ht="12.75">
      <c r="H230" s="294"/>
      <c r="I230" s="294"/>
      <c r="J230" s="294"/>
      <c r="K230" s="294"/>
      <c r="L230" s="294"/>
      <c r="M230" s="294"/>
      <c r="N230" s="294"/>
      <c r="AC230" s="294"/>
      <c r="AF230" s="294"/>
    </row>
    <row r="231" spans="8:32" s="61" customFormat="1" ht="12.75">
      <c r="H231" s="294"/>
      <c r="I231" s="294"/>
      <c r="J231" s="294"/>
      <c r="K231" s="294"/>
      <c r="L231" s="294"/>
      <c r="M231" s="294"/>
      <c r="N231" s="294"/>
      <c r="AC231" s="294"/>
      <c r="AF231" s="294"/>
    </row>
    <row r="232" spans="8:32" s="61" customFormat="1" ht="12.75">
      <c r="H232" s="294"/>
      <c r="I232" s="294"/>
      <c r="J232" s="294"/>
      <c r="K232" s="294"/>
      <c r="L232" s="294"/>
      <c r="M232" s="294"/>
      <c r="N232" s="294"/>
      <c r="AC232" s="294"/>
      <c r="AF232" s="294"/>
    </row>
    <row r="233" spans="8:32" s="61" customFormat="1" ht="12.75">
      <c r="H233" s="294"/>
      <c r="I233" s="294"/>
      <c r="J233" s="294"/>
      <c r="K233" s="294"/>
      <c r="L233" s="294"/>
      <c r="M233" s="294"/>
      <c r="N233" s="294"/>
      <c r="AC233" s="294"/>
      <c r="AF233" s="294"/>
    </row>
    <row r="234" spans="8:32" s="61" customFormat="1" ht="12.75">
      <c r="H234" s="294"/>
      <c r="I234" s="294"/>
      <c r="J234" s="294"/>
      <c r="K234" s="294"/>
      <c r="L234" s="294"/>
      <c r="M234" s="294"/>
      <c r="N234" s="294"/>
      <c r="AC234" s="294"/>
      <c r="AF234" s="294"/>
    </row>
    <row r="235" spans="8:32" s="61" customFormat="1" ht="12.75">
      <c r="H235" s="294"/>
      <c r="I235" s="294"/>
      <c r="J235" s="294"/>
      <c r="K235" s="294"/>
      <c r="L235" s="294"/>
      <c r="M235" s="294"/>
      <c r="N235" s="294"/>
      <c r="AC235" s="294"/>
      <c r="AF235" s="294"/>
    </row>
    <row r="236" spans="8:32" s="61" customFormat="1" ht="12.75">
      <c r="H236" s="294"/>
      <c r="I236" s="294"/>
      <c r="J236" s="294"/>
      <c r="K236" s="294"/>
      <c r="L236" s="294"/>
      <c r="M236" s="294"/>
      <c r="N236" s="294"/>
      <c r="AC236" s="294"/>
      <c r="AF236" s="294"/>
    </row>
    <row r="237" spans="8:32" s="61" customFormat="1" ht="12.75">
      <c r="H237" s="294"/>
      <c r="I237" s="294"/>
      <c r="J237" s="294"/>
      <c r="K237" s="294"/>
      <c r="L237" s="294"/>
      <c r="M237" s="294"/>
      <c r="N237" s="294"/>
      <c r="AC237" s="294"/>
      <c r="AF237" s="294"/>
    </row>
    <row r="238" spans="8:32" s="61" customFormat="1" ht="12.75">
      <c r="H238" s="294"/>
      <c r="I238" s="294"/>
      <c r="J238" s="294"/>
      <c r="K238" s="294"/>
      <c r="L238" s="294"/>
      <c r="M238" s="294"/>
      <c r="N238" s="294"/>
      <c r="AC238" s="294"/>
      <c r="AF238" s="294"/>
    </row>
    <row r="239" spans="8:32" s="61" customFormat="1" ht="12.75">
      <c r="H239" s="294"/>
      <c r="I239" s="294"/>
      <c r="J239" s="294"/>
      <c r="K239" s="294"/>
      <c r="L239" s="294"/>
      <c r="M239" s="294"/>
      <c r="N239" s="294"/>
      <c r="AC239" s="294"/>
      <c r="AF239" s="294"/>
    </row>
    <row r="240" spans="8:32" s="61" customFormat="1" ht="12.75">
      <c r="H240" s="294"/>
      <c r="I240" s="294"/>
      <c r="J240" s="294"/>
      <c r="K240" s="294"/>
      <c r="L240" s="294"/>
      <c r="M240" s="294"/>
      <c r="N240" s="294"/>
      <c r="AC240" s="294"/>
      <c r="AF240" s="294"/>
    </row>
    <row r="241" spans="8:32" s="61" customFormat="1" ht="12.75">
      <c r="H241" s="294"/>
      <c r="I241" s="294"/>
      <c r="J241" s="294"/>
      <c r="K241" s="294"/>
      <c r="L241" s="294"/>
      <c r="M241" s="294"/>
      <c r="N241" s="294"/>
      <c r="AC241" s="294"/>
      <c r="AF241" s="294"/>
    </row>
    <row r="242" spans="8:32" s="61" customFormat="1" ht="12.75">
      <c r="H242" s="294"/>
      <c r="I242" s="294"/>
      <c r="J242" s="294"/>
      <c r="K242" s="294"/>
      <c r="L242" s="294"/>
      <c r="M242" s="294"/>
      <c r="N242" s="294"/>
      <c r="AC242" s="294"/>
      <c r="AF242" s="294"/>
    </row>
    <row r="243" spans="8:32" s="61" customFormat="1" ht="12.75">
      <c r="H243" s="294"/>
      <c r="I243" s="294"/>
      <c r="J243" s="294"/>
      <c r="K243" s="294"/>
      <c r="L243" s="294"/>
      <c r="M243" s="294"/>
      <c r="N243" s="294"/>
      <c r="AC243" s="294"/>
      <c r="AF243" s="294"/>
    </row>
    <row r="244" spans="8:32" s="61" customFormat="1" ht="12.75">
      <c r="H244" s="294"/>
      <c r="I244" s="294"/>
      <c r="J244" s="294"/>
      <c r="K244" s="294"/>
      <c r="L244" s="294"/>
      <c r="M244" s="294"/>
      <c r="N244" s="294"/>
      <c r="AC244" s="294"/>
      <c r="AF244" s="294"/>
    </row>
    <row r="245" spans="8:32" s="61" customFormat="1" ht="12.75">
      <c r="H245" s="294"/>
      <c r="I245" s="294"/>
      <c r="J245" s="294"/>
      <c r="K245" s="294"/>
      <c r="L245" s="294"/>
      <c r="M245" s="294"/>
      <c r="N245" s="294"/>
      <c r="AC245" s="294"/>
      <c r="AF245" s="294"/>
    </row>
    <row r="246" spans="8:32" s="61" customFormat="1" ht="12.75">
      <c r="H246" s="294"/>
      <c r="I246" s="294"/>
      <c r="J246" s="294"/>
      <c r="K246" s="294"/>
      <c r="L246" s="294"/>
      <c r="M246" s="294"/>
      <c r="N246" s="294"/>
      <c r="AC246" s="294"/>
      <c r="AF246" s="294"/>
    </row>
    <row r="247" spans="8:32" s="61" customFormat="1" ht="12.75">
      <c r="H247" s="294"/>
      <c r="I247" s="294"/>
      <c r="J247" s="294"/>
      <c r="K247" s="294"/>
      <c r="L247" s="294"/>
      <c r="M247" s="294"/>
      <c r="N247" s="294"/>
      <c r="AC247" s="294"/>
      <c r="AF247" s="294"/>
    </row>
    <row r="248" spans="8:32" s="61" customFormat="1" ht="12.75">
      <c r="H248" s="294"/>
      <c r="I248" s="294"/>
      <c r="J248" s="294"/>
      <c r="K248" s="294"/>
      <c r="L248" s="294"/>
      <c r="M248" s="294"/>
      <c r="N248" s="294"/>
      <c r="AC248" s="294"/>
      <c r="AF248" s="294"/>
    </row>
    <row r="249" spans="8:32" s="61" customFormat="1" ht="12.75">
      <c r="H249" s="294"/>
      <c r="I249" s="294"/>
      <c r="J249" s="294"/>
      <c r="K249" s="294"/>
      <c r="L249" s="294"/>
      <c r="M249" s="294"/>
      <c r="N249" s="294"/>
      <c r="AC249" s="294"/>
      <c r="AF249" s="294"/>
    </row>
    <row r="250" spans="8:32" s="61" customFormat="1" ht="12.75">
      <c r="H250" s="294"/>
      <c r="I250" s="294"/>
      <c r="J250" s="294"/>
      <c r="K250" s="294"/>
      <c r="L250" s="294"/>
      <c r="M250" s="294"/>
      <c r="N250" s="294"/>
      <c r="AC250" s="294"/>
      <c r="AF250" s="294"/>
    </row>
    <row r="251" spans="8:32" s="61" customFormat="1" ht="12.75">
      <c r="H251" s="294"/>
      <c r="I251" s="294"/>
      <c r="J251" s="294"/>
      <c r="K251" s="294"/>
      <c r="L251" s="294"/>
      <c r="M251" s="294"/>
      <c r="N251" s="294"/>
      <c r="AC251" s="294"/>
      <c r="AF251" s="294"/>
    </row>
    <row r="252" spans="8:32" s="61" customFormat="1" ht="12.75">
      <c r="H252" s="294"/>
      <c r="I252" s="294"/>
      <c r="J252" s="294"/>
      <c r="K252" s="294"/>
      <c r="L252" s="294"/>
      <c r="M252" s="294"/>
      <c r="N252" s="294"/>
      <c r="AC252" s="294"/>
      <c r="AF252" s="294"/>
    </row>
    <row r="253" spans="8:32" s="61" customFormat="1" ht="12.75">
      <c r="H253" s="294"/>
      <c r="I253" s="294"/>
      <c r="J253" s="294"/>
      <c r="K253" s="294"/>
      <c r="L253" s="294"/>
      <c r="M253" s="294"/>
      <c r="N253" s="294"/>
      <c r="AC253" s="294"/>
      <c r="AF253" s="294"/>
    </row>
    <row r="254" spans="8:32" s="61" customFormat="1" ht="12.75">
      <c r="H254" s="294"/>
      <c r="I254" s="294"/>
      <c r="J254" s="294"/>
      <c r="K254" s="294"/>
      <c r="L254" s="294"/>
      <c r="M254" s="294"/>
      <c r="N254" s="294"/>
      <c r="AC254" s="294"/>
      <c r="AF254" s="294"/>
    </row>
    <row r="255" spans="8:32" s="61" customFormat="1" ht="12.75">
      <c r="H255" s="294"/>
      <c r="I255" s="294"/>
      <c r="J255" s="294"/>
      <c r="K255" s="294"/>
      <c r="L255" s="294"/>
      <c r="M255" s="294"/>
      <c r="N255" s="294"/>
      <c r="AC255" s="294"/>
      <c r="AF255" s="294"/>
    </row>
    <row r="256" spans="8:32" s="61" customFormat="1" ht="12.75">
      <c r="H256" s="294"/>
      <c r="I256" s="294"/>
      <c r="J256" s="294"/>
      <c r="K256" s="294"/>
      <c r="L256" s="294"/>
      <c r="M256" s="294"/>
      <c r="N256" s="294"/>
      <c r="AC256" s="294"/>
      <c r="AF256" s="294"/>
    </row>
    <row r="257" spans="8:32" s="61" customFormat="1" ht="12.75">
      <c r="H257" s="294"/>
      <c r="I257" s="294"/>
      <c r="J257" s="294"/>
      <c r="K257" s="294"/>
      <c r="L257" s="294"/>
      <c r="M257" s="294"/>
      <c r="N257" s="294"/>
      <c r="AC257" s="294"/>
      <c r="AF257" s="294"/>
    </row>
    <row r="258" spans="8:32" s="61" customFormat="1" ht="12.75">
      <c r="H258" s="294"/>
      <c r="I258" s="294"/>
      <c r="J258" s="294"/>
      <c r="K258" s="294"/>
      <c r="L258" s="294"/>
      <c r="M258" s="294"/>
      <c r="N258" s="294"/>
      <c r="AC258" s="294"/>
      <c r="AF258" s="294"/>
    </row>
    <row r="259" spans="8:32" s="61" customFormat="1" ht="12.75">
      <c r="H259" s="294"/>
      <c r="I259" s="294"/>
      <c r="J259" s="294"/>
      <c r="K259" s="294"/>
      <c r="L259" s="294"/>
      <c r="M259" s="294"/>
      <c r="N259" s="294"/>
      <c r="AC259" s="294"/>
      <c r="AF259" s="294"/>
    </row>
    <row r="260" spans="8:32" s="61" customFormat="1" ht="12.75">
      <c r="H260" s="294"/>
      <c r="I260" s="294"/>
      <c r="J260" s="294"/>
      <c r="K260" s="294"/>
      <c r="L260" s="294"/>
      <c r="M260" s="294"/>
      <c r="N260" s="294"/>
      <c r="AC260" s="294"/>
      <c r="AF260" s="294"/>
    </row>
    <row r="261" spans="8:32" s="61" customFormat="1" ht="12.75">
      <c r="H261" s="294"/>
      <c r="I261" s="294"/>
      <c r="J261" s="294"/>
      <c r="K261" s="294"/>
      <c r="L261" s="294"/>
      <c r="M261" s="294"/>
      <c r="N261" s="294"/>
      <c r="AC261" s="294"/>
      <c r="AF261" s="294"/>
    </row>
    <row r="262" spans="8:32" s="61" customFormat="1" ht="12.75">
      <c r="H262" s="294"/>
      <c r="I262" s="294"/>
      <c r="J262" s="294"/>
      <c r="K262" s="294"/>
      <c r="L262" s="294"/>
      <c r="M262" s="294"/>
      <c r="N262" s="294"/>
      <c r="AC262" s="294"/>
      <c r="AF262" s="294"/>
    </row>
    <row r="263" spans="8:32" s="61" customFormat="1" ht="12.75">
      <c r="H263" s="294"/>
      <c r="I263" s="294"/>
      <c r="J263" s="294"/>
      <c r="K263" s="294"/>
      <c r="L263" s="294"/>
      <c r="M263" s="294"/>
      <c r="N263" s="294"/>
      <c r="AC263" s="294"/>
      <c r="AF263" s="294"/>
    </row>
    <row r="264" spans="8:32" s="61" customFormat="1" ht="12.75">
      <c r="H264" s="294"/>
      <c r="I264" s="294"/>
      <c r="J264" s="294"/>
      <c r="K264" s="294"/>
      <c r="L264" s="294"/>
      <c r="M264" s="294"/>
      <c r="N264" s="294"/>
      <c r="AC264" s="294"/>
      <c r="AF264" s="294"/>
    </row>
    <row r="265" spans="8:32" s="61" customFormat="1" ht="12.75">
      <c r="H265" s="294"/>
      <c r="I265" s="294"/>
      <c r="J265" s="294"/>
      <c r="K265" s="294"/>
      <c r="L265" s="294"/>
      <c r="M265" s="294"/>
      <c r="N265" s="294"/>
      <c r="AC265" s="294"/>
      <c r="AF265" s="294"/>
    </row>
    <row r="266" spans="8:32" s="61" customFormat="1" ht="12.75">
      <c r="H266" s="294"/>
      <c r="I266" s="294"/>
      <c r="J266" s="294"/>
      <c r="K266" s="294"/>
      <c r="L266" s="294"/>
      <c r="M266" s="294"/>
      <c r="N266" s="294"/>
      <c r="AC266" s="294"/>
      <c r="AF266" s="294"/>
    </row>
    <row r="267" spans="8:32" s="61" customFormat="1" ht="12.75">
      <c r="H267" s="294"/>
      <c r="I267" s="294"/>
      <c r="J267" s="294"/>
      <c r="K267" s="294"/>
      <c r="L267" s="294"/>
      <c r="M267" s="294"/>
      <c r="N267" s="294"/>
      <c r="AC267" s="294"/>
      <c r="AF267" s="294"/>
    </row>
    <row r="268" spans="8:32" s="61" customFormat="1" ht="12.75">
      <c r="H268" s="294"/>
      <c r="I268" s="294"/>
      <c r="J268" s="294"/>
      <c r="K268" s="294"/>
      <c r="L268" s="294"/>
      <c r="M268" s="294"/>
      <c r="N268" s="294"/>
      <c r="AC268" s="294"/>
      <c r="AF268" s="294"/>
    </row>
    <row r="269" spans="8:32" s="61" customFormat="1" ht="12.75">
      <c r="H269" s="294"/>
      <c r="I269" s="294"/>
      <c r="J269" s="294"/>
      <c r="K269" s="294"/>
      <c r="L269" s="294"/>
      <c r="M269" s="294"/>
      <c r="N269" s="294"/>
      <c r="AC269" s="294"/>
      <c r="AF269" s="294"/>
    </row>
    <row r="270" spans="8:32" s="61" customFormat="1" ht="12.75">
      <c r="H270" s="294"/>
      <c r="I270" s="294"/>
      <c r="J270" s="294"/>
      <c r="K270" s="294"/>
      <c r="L270" s="294"/>
      <c r="M270" s="294"/>
      <c r="N270" s="294"/>
      <c r="AC270" s="294"/>
      <c r="AF270" s="294"/>
    </row>
    <row r="271" spans="8:32" s="61" customFormat="1" ht="12.75">
      <c r="H271" s="294"/>
      <c r="I271" s="294"/>
      <c r="J271" s="294"/>
      <c r="K271" s="294"/>
      <c r="L271" s="294"/>
      <c r="M271" s="294"/>
      <c r="N271" s="294"/>
      <c r="AC271" s="294"/>
      <c r="AF271" s="294"/>
    </row>
    <row r="272" spans="8:32" s="61" customFormat="1" ht="12.75">
      <c r="H272" s="294"/>
      <c r="I272" s="294"/>
      <c r="J272" s="294"/>
      <c r="K272" s="294"/>
      <c r="L272" s="294"/>
      <c r="M272" s="294"/>
      <c r="N272" s="294"/>
      <c r="AC272" s="294"/>
      <c r="AF272" s="294"/>
    </row>
    <row r="273" spans="8:32" s="61" customFormat="1" ht="12.75">
      <c r="H273" s="294"/>
      <c r="I273" s="294"/>
      <c r="J273" s="294"/>
      <c r="K273" s="294"/>
      <c r="L273" s="294"/>
      <c r="M273" s="294"/>
      <c r="N273" s="294"/>
      <c r="AC273" s="294"/>
      <c r="AF273" s="294"/>
    </row>
    <row r="274" spans="8:32" s="61" customFormat="1" ht="12.75">
      <c r="H274" s="294"/>
      <c r="I274" s="294"/>
      <c r="J274" s="294"/>
      <c r="K274" s="294"/>
      <c r="L274" s="294"/>
      <c r="M274" s="294"/>
      <c r="N274" s="294"/>
      <c r="AC274" s="294"/>
      <c r="AF274" s="294"/>
    </row>
    <row r="275" spans="8:32" s="61" customFormat="1" ht="12.75">
      <c r="H275" s="294"/>
      <c r="I275" s="294"/>
      <c r="J275" s="294"/>
      <c r="K275" s="294"/>
      <c r="L275" s="294"/>
      <c r="M275" s="294"/>
      <c r="N275" s="294"/>
      <c r="AC275" s="294"/>
      <c r="AF275" s="294"/>
    </row>
    <row r="276" spans="8:32" s="61" customFormat="1" ht="12.75">
      <c r="H276" s="294"/>
      <c r="I276" s="294"/>
      <c r="J276" s="294"/>
      <c r="K276" s="294"/>
      <c r="L276" s="294"/>
      <c r="M276" s="294"/>
      <c r="N276" s="294"/>
      <c r="AC276" s="294"/>
      <c r="AF276" s="294"/>
    </row>
    <row r="277" spans="8:32" s="61" customFormat="1" ht="12.75">
      <c r="H277" s="294"/>
      <c r="I277" s="294"/>
      <c r="J277" s="294"/>
      <c r="K277" s="294"/>
      <c r="L277" s="294"/>
      <c r="M277" s="294"/>
      <c r="N277" s="294"/>
      <c r="AC277" s="294"/>
      <c r="AF277" s="294"/>
    </row>
    <row r="278" spans="8:32" s="61" customFormat="1" ht="12.75">
      <c r="H278" s="294"/>
      <c r="I278" s="294"/>
      <c r="J278" s="294"/>
      <c r="K278" s="294"/>
      <c r="L278" s="294"/>
      <c r="M278" s="294"/>
      <c r="N278" s="294"/>
      <c r="AC278" s="294"/>
      <c r="AF278" s="294"/>
    </row>
    <row r="279" spans="8:32" s="61" customFormat="1" ht="12.75">
      <c r="H279" s="294"/>
      <c r="I279" s="294"/>
      <c r="J279" s="294"/>
      <c r="K279" s="294"/>
      <c r="L279" s="294"/>
      <c r="M279" s="294"/>
      <c r="N279" s="294"/>
      <c r="AC279" s="294"/>
      <c r="AF279" s="294"/>
    </row>
    <row r="280" spans="8:32" s="61" customFormat="1" ht="12.75">
      <c r="H280" s="294"/>
      <c r="I280" s="294"/>
      <c r="J280" s="294"/>
      <c r="K280" s="294"/>
      <c r="L280" s="294"/>
      <c r="M280" s="294"/>
      <c r="N280" s="294"/>
      <c r="AC280" s="294"/>
      <c r="AF280" s="294"/>
    </row>
    <row r="281" spans="8:32" s="61" customFormat="1" ht="12.75">
      <c r="H281" s="294"/>
      <c r="I281" s="294"/>
      <c r="J281" s="294"/>
      <c r="K281" s="294"/>
      <c r="L281" s="294"/>
      <c r="M281" s="294"/>
      <c r="N281" s="294"/>
      <c r="AC281" s="294"/>
      <c r="AF281" s="294"/>
    </row>
    <row r="282" spans="8:32" s="61" customFormat="1" ht="12.75">
      <c r="H282" s="294"/>
      <c r="I282" s="294"/>
      <c r="J282" s="294"/>
      <c r="K282" s="294"/>
      <c r="L282" s="294"/>
      <c r="M282" s="294"/>
      <c r="N282" s="294"/>
      <c r="AC282" s="294"/>
      <c r="AF282" s="294"/>
    </row>
    <row r="283" spans="8:32" s="61" customFormat="1" ht="12.75">
      <c r="H283" s="294"/>
      <c r="I283" s="294"/>
      <c r="J283" s="294"/>
      <c r="K283" s="294"/>
      <c r="L283" s="294"/>
      <c r="M283" s="294"/>
      <c r="N283" s="294"/>
      <c r="AC283" s="294"/>
      <c r="AF283" s="294"/>
    </row>
    <row r="284" spans="8:32" s="61" customFormat="1" ht="12.75">
      <c r="H284" s="294"/>
      <c r="I284" s="294"/>
      <c r="J284" s="294"/>
      <c r="K284" s="294"/>
      <c r="L284" s="294"/>
      <c r="M284" s="294"/>
      <c r="N284" s="294"/>
      <c r="AC284" s="294"/>
      <c r="AF284" s="294"/>
    </row>
    <row r="285" spans="8:32" s="61" customFormat="1" ht="12.75">
      <c r="H285" s="294"/>
      <c r="I285" s="294"/>
      <c r="J285" s="294"/>
      <c r="K285" s="294"/>
      <c r="L285" s="294"/>
      <c r="M285" s="294"/>
      <c r="N285" s="294"/>
      <c r="AC285" s="294"/>
      <c r="AF285" s="294"/>
    </row>
    <row r="286" spans="8:32" s="61" customFormat="1" ht="12.75">
      <c r="H286" s="294"/>
      <c r="I286" s="294"/>
      <c r="J286" s="294"/>
      <c r="K286" s="294"/>
      <c r="L286" s="294"/>
      <c r="M286" s="294"/>
      <c r="N286" s="294"/>
      <c r="AC286" s="294"/>
      <c r="AF286" s="294"/>
    </row>
    <row r="287" spans="8:32" s="61" customFormat="1" ht="12.75">
      <c r="H287" s="294"/>
      <c r="I287" s="294"/>
      <c r="J287" s="294"/>
      <c r="K287" s="294"/>
      <c r="L287" s="294"/>
      <c r="M287" s="294"/>
      <c r="N287" s="294"/>
      <c r="AC287" s="294"/>
      <c r="AF287" s="294"/>
    </row>
    <row r="288" spans="8:32" s="61" customFormat="1" ht="12.75">
      <c r="H288" s="294"/>
      <c r="I288" s="294"/>
      <c r="J288" s="294"/>
      <c r="K288" s="294"/>
      <c r="L288" s="294"/>
      <c r="M288" s="294"/>
      <c r="N288" s="294"/>
      <c r="AC288" s="294"/>
      <c r="AF288" s="294"/>
    </row>
    <row r="289" spans="8:32" s="61" customFormat="1" ht="12.75">
      <c r="H289" s="294"/>
      <c r="I289" s="294"/>
      <c r="J289" s="294"/>
      <c r="K289" s="294"/>
      <c r="L289" s="294"/>
      <c r="M289" s="294"/>
      <c r="N289" s="294"/>
      <c r="AC289" s="294"/>
      <c r="AF289" s="294"/>
    </row>
    <row r="290" spans="8:32" s="61" customFormat="1" ht="12.75">
      <c r="H290" s="294"/>
      <c r="I290" s="294"/>
      <c r="J290" s="294"/>
      <c r="K290" s="294"/>
      <c r="L290" s="294"/>
      <c r="M290" s="294"/>
      <c r="N290" s="294"/>
      <c r="AC290" s="294"/>
      <c r="AF290" s="294"/>
    </row>
    <row r="291" spans="8:32" s="61" customFormat="1" ht="12.75">
      <c r="H291" s="294"/>
      <c r="I291" s="294"/>
      <c r="J291" s="294"/>
      <c r="K291" s="294"/>
      <c r="L291" s="294"/>
      <c r="M291" s="294"/>
      <c r="N291" s="294"/>
      <c r="AC291" s="294"/>
      <c r="AF291" s="294"/>
    </row>
    <row r="292" spans="8:32" s="61" customFormat="1" ht="12.75">
      <c r="H292" s="294"/>
      <c r="I292" s="294"/>
      <c r="J292" s="294"/>
      <c r="K292" s="294"/>
      <c r="L292" s="294"/>
      <c r="M292" s="294"/>
      <c r="N292" s="294"/>
      <c r="AC292" s="294"/>
      <c r="AF292" s="294"/>
    </row>
    <row r="293" spans="8:32" s="61" customFormat="1" ht="12.75">
      <c r="H293" s="294"/>
      <c r="I293" s="294"/>
      <c r="J293" s="294"/>
      <c r="K293" s="294"/>
      <c r="L293" s="294"/>
      <c r="M293" s="294"/>
      <c r="N293" s="294"/>
      <c r="AC293" s="294"/>
      <c r="AF293" s="294"/>
    </row>
    <row r="294" spans="8:32" s="61" customFormat="1" ht="12.75">
      <c r="H294" s="294"/>
      <c r="I294" s="294"/>
      <c r="J294" s="294"/>
      <c r="K294" s="294"/>
      <c r="L294" s="294"/>
      <c r="M294" s="294"/>
      <c r="N294" s="294"/>
      <c r="AC294" s="294"/>
      <c r="AF294" s="294"/>
    </row>
    <row r="295" spans="8:32" s="61" customFormat="1" ht="12.75">
      <c r="H295" s="294"/>
      <c r="I295" s="294"/>
      <c r="J295" s="294"/>
      <c r="K295" s="294"/>
      <c r="L295" s="294"/>
      <c r="M295" s="294"/>
      <c r="N295" s="294"/>
      <c r="AC295" s="294"/>
      <c r="AF295" s="294"/>
    </row>
    <row r="296" spans="8:32" s="61" customFormat="1" ht="12.75">
      <c r="H296" s="294"/>
      <c r="I296" s="294"/>
      <c r="J296" s="294"/>
      <c r="K296" s="294"/>
      <c r="L296" s="294"/>
      <c r="M296" s="294"/>
      <c r="N296" s="294"/>
      <c r="AC296" s="294"/>
      <c r="AF296" s="294"/>
    </row>
    <row r="297" spans="8:32" s="61" customFormat="1" ht="12.75">
      <c r="H297" s="294"/>
      <c r="I297" s="294"/>
      <c r="J297" s="294"/>
      <c r="K297" s="294"/>
      <c r="L297" s="294"/>
      <c r="M297" s="294"/>
      <c r="N297" s="294"/>
      <c r="AC297" s="294"/>
      <c r="AF297" s="294"/>
    </row>
    <row r="298" spans="8:32" s="61" customFormat="1" ht="12.75">
      <c r="H298" s="294"/>
      <c r="I298" s="294"/>
      <c r="J298" s="294"/>
      <c r="K298" s="294"/>
      <c r="L298" s="294"/>
      <c r="M298" s="294"/>
      <c r="N298" s="294"/>
      <c r="AC298" s="294"/>
      <c r="AF298" s="294"/>
    </row>
    <row r="299" spans="8:32" s="61" customFormat="1" ht="12.75">
      <c r="H299" s="294"/>
      <c r="I299" s="294"/>
      <c r="J299" s="294"/>
      <c r="K299" s="294"/>
      <c r="L299" s="294"/>
      <c r="M299" s="294"/>
      <c r="N299" s="294"/>
      <c r="AC299" s="294"/>
      <c r="AF299" s="294"/>
    </row>
    <row r="300" spans="8:32" s="61" customFormat="1" ht="12.75">
      <c r="H300" s="294"/>
      <c r="I300" s="294"/>
      <c r="J300" s="294"/>
      <c r="K300" s="294"/>
      <c r="L300" s="294"/>
      <c r="M300" s="294"/>
      <c r="N300" s="294"/>
      <c r="AC300" s="294"/>
      <c r="AF300" s="294"/>
    </row>
    <row r="301" spans="8:32" s="61" customFormat="1" ht="12.75">
      <c r="H301" s="294"/>
      <c r="I301" s="294"/>
      <c r="J301" s="294"/>
      <c r="K301" s="294"/>
      <c r="L301" s="294"/>
      <c r="M301" s="294"/>
      <c r="N301" s="294"/>
      <c r="AC301" s="294"/>
      <c r="AF301" s="294"/>
    </row>
    <row r="302" spans="8:32" s="61" customFormat="1" ht="12.75">
      <c r="H302" s="294"/>
      <c r="I302" s="294"/>
      <c r="J302" s="294"/>
      <c r="K302" s="294"/>
      <c r="L302" s="294"/>
      <c r="M302" s="294"/>
      <c r="N302" s="294"/>
      <c r="AC302" s="294"/>
      <c r="AF302" s="294"/>
    </row>
    <row r="303" spans="8:32" s="61" customFormat="1" ht="12.75">
      <c r="H303" s="294"/>
      <c r="I303" s="294"/>
      <c r="J303" s="294"/>
      <c r="K303" s="294"/>
      <c r="L303" s="294"/>
      <c r="M303" s="294"/>
      <c r="N303" s="294"/>
      <c r="AC303" s="294"/>
      <c r="AF303" s="294"/>
    </row>
    <row r="304" spans="8:32" s="61" customFormat="1" ht="12.75">
      <c r="H304" s="294"/>
      <c r="I304" s="294"/>
      <c r="J304" s="294"/>
      <c r="K304" s="294"/>
      <c r="L304" s="294"/>
      <c r="M304" s="294"/>
      <c r="N304" s="294"/>
      <c r="AC304" s="294"/>
      <c r="AF304" s="294"/>
    </row>
    <row r="305" spans="8:32" s="61" customFormat="1" ht="12.75">
      <c r="H305" s="294"/>
      <c r="I305" s="294"/>
      <c r="J305" s="294"/>
      <c r="K305" s="294"/>
      <c r="L305" s="294"/>
      <c r="M305" s="294"/>
      <c r="N305" s="294"/>
      <c r="AC305" s="294"/>
      <c r="AF305" s="294"/>
    </row>
    <row r="306" spans="8:32" s="61" customFormat="1" ht="12.75">
      <c r="H306" s="294"/>
      <c r="I306" s="294"/>
      <c r="J306" s="294"/>
      <c r="K306" s="294"/>
      <c r="L306" s="294"/>
      <c r="M306" s="294"/>
      <c r="N306" s="294"/>
      <c r="AC306" s="294"/>
      <c r="AF306" s="294"/>
    </row>
    <row r="307" spans="8:32" s="61" customFormat="1" ht="12.75">
      <c r="H307" s="294"/>
      <c r="I307" s="294"/>
      <c r="J307" s="294"/>
      <c r="K307" s="294"/>
      <c r="L307" s="294"/>
      <c r="M307" s="294"/>
      <c r="N307" s="294"/>
      <c r="AC307" s="294"/>
      <c r="AF307" s="294"/>
    </row>
    <row r="308" spans="8:32" s="61" customFormat="1" ht="12.75">
      <c r="H308" s="294"/>
      <c r="I308" s="294"/>
      <c r="J308" s="294"/>
      <c r="K308" s="294"/>
      <c r="L308" s="294"/>
      <c r="M308" s="294"/>
      <c r="N308" s="294"/>
      <c r="AC308" s="294"/>
      <c r="AF308" s="294"/>
    </row>
    <row r="309" spans="8:32" s="61" customFormat="1" ht="12.75">
      <c r="H309" s="294"/>
      <c r="I309" s="294"/>
      <c r="J309" s="294"/>
      <c r="K309" s="294"/>
      <c r="L309" s="294"/>
      <c r="M309" s="294"/>
      <c r="N309" s="294"/>
      <c r="AC309" s="294"/>
      <c r="AF309" s="294"/>
    </row>
    <row r="310" spans="8:32" s="61" customFormat="1" ht="12.75">
      <c r="H310" s="294"/>
      <c r="I310" s="294"/>
      <c r="J310" s="294"/>
      <c r="K310" s="294"/>
      <c r="L310" s="294"/>
      <c r="M310" s="294"/>
      <c r="N310" s="294"/>
      <c r="AC310" s="294"/>
      <c r="AF310" s="294"/>
    </row>
    <row r="311" spans="8:32" s="61" customFormat="1" ht="12.75">
      <c r="H311" s="294"/>
      <c r="I311" s="294"/>
      <c r="J311" s="294"/>
      <c r="K311" s="294"/>
      <c r="L311" s="294"/>
      <c r="M311" s="294"/>
      <c r="N311" s="294"/>
      <c r="AC311" s="294"/>
      <c r="AF311" s="294"/>
    </row>
    <row r="312" spans="8:32" s="61" customFormat="1" ht="12.75">
      <c r="H312" s="294"/>
      <c r="I312" s="294"/>
      <c r="J312" s="294"/>
      <c r="K312" s="294"/>
      <c r="L312" s="294"/>
      <c r="M312" s="294"/>
      <c r="N312" s="294"/>
      <c r="AC312" s="294"/>
      <c r="AF312" s="294"/>
    </row>
    <row r="313" spans="8:32" s="61" customFormat="1" ht="12.75">
      <c r="H313" s="294"/>
      <c r="I313" s="294"/>
      <c r="J313" s="294"/>
      <c r="K313" s="294"/>
      <c r="L313" s="294"/>
      <c r="M313" s="294"/>
      <c r="N313" s="294"/>
      <c r="AC313" s="294"/>
      <c r="AF313" s="294"/>
    </row>
    <row r="314" spans="8:32" s="61" customFormat="1" ht="12.75">
      <c r="H314" s="294"/>
      <c r="I314" s="294"/>
      <c r="J314" s="294"/>
      <c r="K314" s="294"/>
      <c r="L314" s="294"/>
      <c r="M314" s="294"/>
      <c r="N314" s="294"/>
      <c r="AC314" s="294"/>
      <c r="AF314" s="294"/>
    </row>
    <row r="315" spans="8:32" s="61" customFormat="1" ht="12.75">
      <c r="H315" s="294"/>
      <c r="I315" s="294"/>
      <c r="J315" s="294"/>
      <c r="K315" s="294"/>
      <c r="L315" s="294"/>
      <c r="M315" s="294"/>
      <c r="N315" s="294"/>
      <c r="AC315" s="294"/>
      <c r="AF315" s="294"/>
    </row>
    <row r="316" spans="8:32" s="61" customFormat="1" ht="12.75">
      <c r="H316" s="294"/>
      <c r="I316" s="294"/>
      <c r="J316" s="294"/>
      <c r="K316" s="294"/>
      <c r="L316" s="294"/>
      <c r="M316" s="294"/>
      <c r="N316" s="294"/>
      <c r="AC316" s="294"/>
      <c r="AF316" s="294"/>
    </row>
    <row r="317" spans="8:32" s="61" customFormat="1" ht="12.75">
      <c r="H317" s="294"/>
      <c r="I317" s="294"/>
      <c r="J317" s="294"/>
      <c r="K317" s="294"/>
      <c r="L317" s="294"/>
      <c r="M317" s="294"/>
      <c r="N317" s="294"/>
      <c r="AC317" s="294"/>
      <c r="AF317" s="294"/>
    </row>
    <row r="318" spans="8:32" s="61" customFormat="1" ht="12.75">
      <c r="H318" s="294"/>
      <c r="I318" s="294"/>
      <c r="J318" s="294"/>
      <c r="K318" s="294"/>
      <c r="L318" s="294"/>
      <c r="M318" s="294"/>
      <c r="N318" s="294"/>
      <c r="AC318" s="294"/>
      <c r="AF318" s="294"/>
    </row>
    <row r="319" spans="8:32" s="61" customFormat="1" ht="12.75">
      <c r="H319" s="294"/>
      <c r="I319" s="294"/>
      <c r="J319" s="294"/>
      <c r="K319" s="294"/>
      <c r="L319" s="294"/>
      <c r="M319" s="294"/>
      <c r="N319" s="294"/>
      <c r="AC319" s="294"/>
      <c r="AF319" s="294"/>
    </row>
    <row r="320" spans="8:32" s="61" customFormat="1" ht="12.75">
      <c r="H320" s="294"/>
      <c r="I320" s="294"/>
      <c r="J320" s="294"/>
      <c r="K320" s="294"/>
      <c r="L320" s="294"/>
      <c r="M320" s="294"/>
      <c r="N320" s="294"/>
      <c r="AC320" s="294"/>
      <c r="AF320" s="294"/>
    </row>
    <row r="321" spans="8:32" s="61" customFormat="1" ht="12.75">
      <c r="H321" s="294"/>
      <c r="I321" s="294"/>
      <c r="J321" s="294"/>
      <c r="K321" s="294"/>
      <c r="L321" s="294"/>
      <c r="M321" s="294"/>
      <c r="N321" s="294"/>
      <c r="AC321" s="294"/>
      <c r="AF321" s="294"/>
    </row>
    <row r="322" spans="8:32" s="61" customFormat="1" ht="12.75">
      <c r="H322" s="294"/>
      <c r="I322" s="294"/>
      <c r="J322" s="294"/>
      <c r="K322" s="294"/>
      <c r="L322" s="294"/>
      <c r="M322" s="294"/>
      <c r="N322" s="294"/>
      <c r="AC322" s="294"/>
      <c r="AF322" s="294"/>
    </row>
    <row r="323" spans="8:32" s="61" customFormat="1" ht="12.75">
      <c r="H323" s="294"/>
      <c r="I323" s="294"/>
      <c r="J323" s="294"/>
      <c r="K323" s="294"/>
      <c r="L323" s="294"/>
      <c r="M323" s="294"/>
      <c r="N323" s="294"/>
      <c r="AC323" s="294"/>
      <c r="AF323" s="294"/>
    </row>
    <row r="324" spans="8:32" s="61" customFormat="1" ht="12.75">
      <c r="H324" s="294"/>
      <c r="I324" s="294"/>
      <c r="J324" s="294"/>
      <c r="K324" s="294"/>
      <c r="L324" s="294"/>
      <c r="M324" s="294"/>
      <c r="N324" s="294"/>
      <c r="AC324" s="294"/>
      <c r="AF324" s="294"/>
    </row>
    <row r="325" spans="8:32" s="61" customFormat="1" ht="12.75">
      <c r="H325" s="294"/>
      <c r="I325" s="294"/>
      <c r="J325" s="294"/>
      <c r="K325" s="294"/>
      <c r="L325" s="294"/>
      <c r="M325" s="294"/>
      <c r="N325" s="294"/>
      <c r="AC325" s="294"/>
      <c r="AF325" s="294"/>
    </row>
    <row r="326" spans="8:32" s="61" customFormat="1" ht="12.75">
      <c r="H326" s="294"/>
      <c r="I326" s="294"/>
      <c r="J326" s="294"/>
      <c r="K326" s="294"/>
      <c r="L326" s="294"/>
      <c r="M326" s="294"/>
      <c r="N326" s="294"/>
      <c r="AC326" s="294"/>
      <c r="AF326" s="294"/>
    </row>
    <row r="327" spans="8:32" s="61" customFormat="1" ht="12.75">
      <c r="H327" s="294"/>
      <c r="I327" s="294"/>
      <c r="J327" s="294"/>
      <c r="K327" s="294"/>
      <c r="L327" s="294"/>
      <c r="M327" s="294"/>
      <c r="N327" s="294"/>
      <c r="AC327" s="294"/>
      <c r="AF327" s="294"/>
    </row>
    <row r="328" spans="8:32" s="61" customFormat="1" ht="12.75">
      <c r="H328" s="294"/>
      <c r="I328" s="294"/>
      <c r="J328" s="294"/>
      <c r="K328" s="294"/>
      <c r="L328" s="294"/>
      <c r="M328" s="294"/>
      <c r="N328" s="294"/>
      <c r="AC328" s="294"/>
      <c r="AF328" s="294"/>
    </row>
    <row r="329" spans="8:32" s="61" customFormat="1" ht="12.75">
      <c r="H329" s="294"/>
      <c r="I329" s="294"/>
      <c r="J329" s="294"/>
      <c r="K329" s="294"/>
      <c r="L329" s="294"/>
      <c r="M329" s="294"/>
      <c r="N329" s="294"/>
      <c r="AC329" s="294"/>
      <c r="AF329" s="294"/>
    </row>
    <row r="330" spans="8:32" s="61" customFormat="1" ht="12.75">
      <c r="H330" s="294"/>
      <c r="I330" s="294"/>
      <c r="J330" s="294"/>
      <c r="K330" s="294"/>
      <c r="L330" s="294"/>
      <c r="M330" s="294"/>
      <c r="N330" s="294"/>
      <c r="AC330" s="294"/>
      <c r="AF330" s="294"/>
    </row>
    <row r="331" spans="8:32" s="61" customFormat="1" ht="12.75">
      <c r="H331" s="294"/>
      <c r="I331" s="294"/>
      <c r="J331" s="294"/>
      <c r="K331" s="294"/>
      <c r="L331" s="294"/>
      <c r="M331" s="294"/>
      <c r="N331" s="294"/>
      <c r="AC331" s="294"/>
      <c r="AF331" s="294"/>
    </row>
    <row r="332" spans="8:32" s="61" customFormat="1" ht="12.75">
      <c r="H332" s="294"/>
      <c r="I332" s="294"/>
      <c r="J332" s="294"/>
      <c r="K332" s="294"/>
      <c r="L332" s="294"/>
      <c r="M332" s="294"/>
      <c r="N332" s="294"/>
      <c r="AC332" s="294"/>
      <c r="AF332" s="294"/>
    </row>
    <row r="333" spans="8:32" s="61" customFormat="1" ht="12.75">
      <c r="H333" s="294"/>
      <c r="I333" s="294"/>
      <c r="J333" s="294"/>
      <c r="K333" s="294"/>
      <c r="L333" s="294"/>
      <c r="M333" s="294"/>
      <c r="N333" s="294"/>
      <c r="AC333" s="294"/>
      <c r="AF333" s="294"/>
    </row>
    <row r="334" spans="8:32" s="61" customFormat="1" ht="12.75">
      <c r="H334" s="294"/>
      <c r="I334" s="294"/>
      <c r="J334" s="294"/>
      <c r="K334" s="294"/>
      <c r="L334" s="294"/>
      <c r="M334" s="294"/>
      <c r="N334" s="294"/>
      <c r="AC334" s="294"/>
      <c r="AF334" s="294"/>
    </row>
    <row r="335" spans="8:32" s="61" customFormat="1" ht="12.75">
      <c r="H335" s="294"/>
      <c r="I335" s="294"/>
      <c r="J335" s="294"/>
      <c r="K335" s="294"/>
      <c r="L335" s="294"/>
      <c r="M335" s="294"/>
      <c r="N335" s="294"/>
      <c r="AC335" s="294"/>
      <c r="AF335" s="294"/>
    </row>
    <row r="336" spans="8:32" s="61" customFormat="1" ht="12.75">
      <c r="H336" s="294"/>
      <c r="I336" s="294"/>
      <c r="J336" s="294"/>
      <c r="K336" s="294"/>
      <c r="L336" s="294"/>
      <c r="M336" s="294"/>
      <c r="N336" s="294"/>
      <c r="AC336" s="294"/>
      <c r="AF336" s="294"/>
    </row>
    <row r="337" spans="8:32" s="61" customFormat="1" ht="12.75">
      <c r="H337" s="294"/>
      <c r="I337" s="294"/>
      <c r="J337" s="294"/>
      <c r="K337" s="294"/>
      <c r="L337" s="294"/>
      <c r="M337" s="294"/>
      <c r="N337" s="294"/>
      <c r="AC337" s="294"/>
      <c r="AF337" s="294"/>
    </row>
    <row r="338" spans="8:32" s="61" customFormat="1" ht="12.75">
      <c r="H338" s="294"/>
      <c r="I338" s="294"/>
      <c r="J338" s="294"/>
      <c r="K338" s="294"/>
      <c r="L338" s="294"/>
      <c r="M338" s="294"/>
      <c r="N338" s="294"/>
      <c r="AC338" s="294"/>
      <c r="AF338" s="294"/>
    </row>
    <row r="339" spans="8:32" s="61" customFormat="1" ht="12.75">
      <c r="H339" s="294"/>
      <c r="I339" s="294"/>
      <c r="J339" s="294"/>
      <c r="K339" s="294"/>
      <c r="L339" s="294"/>
      <c r="M339" s="294"/>
      <c r="N339" s="294"/>
      <c r="AC339" s="294"/>
      <c r="AF339" s="294"/>
    </row>
    <row r="340" spans="8:32" s="61" customFormat="1" ht="12.75">
      <c r="H340" s="294"/>
      <c r="I340" s="294"/>
      <c r="J340" s="294"/>
      <c r="K340" s="294"/>
      <c r="L340" s="294"/>
      <c r="M340" s="294"/>
      <c r="N340" s="294"/>
      <c r="AC340" s="294"/>
      <c r="AF340" s="294"/>
    </row>
    <row r="341" spans="8:32" s="61" customFormat="1" ht="12.75">
      <c r="H341" s="294"/>
      <c r="I341" s="294"/>
      <c r="J341" s="294"/>
      <c r="K341" s="294"/>
      <c r="L341" s="294"/>
      <c r="M341" s="294"/>
      <c r="N341" s="294"/>
      <c r="AC341" s="294"/>
      <c r="AF341" s="294"/>
    </row>
    <row r="342" spans="8:32" s="61" customFormat="1" ht="12.75">
      <c r="H342" s="294"/>
      <c r="I342" s="294"/>
      <c r="J342" s="294"/>
      <c r="K342" s="294"/>
      <c r="L342" s="294"/>
      <c r="M342" s="294"/>
      <c r="N342" s="294"/>
      <c r="AC342" s="294"/>
      <c r="AF342" s="294"/>
    </row>
    <row r="343" spans="8:32" s="61" customFormat="1" ht="12.75">
      <c r="H343" s="294"/>
      <c r="I343" s="294"/>
      <c r="J343" s="294"/>
      <c r="K343" s="294"/>
      <c r="L343" s="294"/>
      <c r="M343" s="294"/>
      <c r="N343" s="294"/>
      <c r="AC343" s="294"/>
      <c r="AF343" s="294"/>
    </row>
    <row r="344" spans="8:32" s="61" customFormat="1" ht="12.75">
      <c r="H344" s="294"/>
      <c r="I344" s="294"/>
      <c r="J344" s="294"/>
      <c r="K344" s="294"/>
      <c r="L344" s="294"/>
      <c r="M344" s="294"/>
      <c r="N344" s="294"/>
      <c r="AC344" s="294"/>
      <c r="AF344" s="294"/>
    </row>
    <row r="345" spans="8:32" s="61" customFormat="1" ht="12.75">
      <c r="H345" s="294"/>
      <c r="I345" s="294"/>
      <c r="J345" s="294"/>
      <c r="K345" s="294"/>
      <c r="L345" s="294"/>
      <c r="M345" s="294"/>
      <c r="N345" s="294"/>
      <c r="AC345" s="294"/>
      <c r="AF345" s="294"/>
    </row>
    <row r="346" spans="8:32" s="61" customFormat="1" ht="12.75">
      <c r="H346" s="294"/>
      <c r="I346" s="294"/>
      <c r="J346" s="294"/>
      <c r="K346" s="294"/>
      <c r="L346" s="294"/>
      <c r="M346" s="294"/>
      <c r="N346" s="294"/>
      <c r="AC346" s="294"/>
      <c r="AF346" s="294"/>
    </row>
    <row r="347" spans="8:32" s="61" customFormat="1" ht="12.75">
      <c r="H347" s="294"/>
      <c r="I347" s="294"/>
      <c r="J347" s="294"/>
      <c r="K347" s="294"/>
      <c r="L347" s="294"/>
      <c r="M347" s="294"/>
      <c r="N347" s="294"/>
      <c r="AC347" s="294"/>
      <c r="AF347" s="294"/>
    </row>
    <row r="348" spans="8:32" s="61" customFormat="1" ht="12.75">
      <c r="H348" s="294"/>
      <c r="I348" s="294"/>
      <c r="J348" s="294"/>
      <c r="K348" s="294"/>
      <c r="L348" s="294"/>
      <c r="M348" s="294"/>
      <c r="N348" s="294"/>
      <c r="AC348" s="294"/>
      <c r="AF348" s="294"/>
    </row>
    <row r="349" spans="8:32" s="61" customFormat="1" ht="12.75">
      <c r="H349" s="294"/>
      <c r="I349" s="294"/>
      <c r="J349" s="294"/>
      <c r="K349" s="294"/>
      <c r="L349" s="294"/>
      <c r="M349" s="294"/>
      <c r="N349" s="294"/>
      <c r="AC349" s="294"/>
      <c r="AF349" s="294"/>
    </row>
    <row r="350" spans="8:32" s="61" customFormat="1" ht="12.75">
      <c r="H350" s="294"/>
      <c r="I350" s="294"/>
      <c r="J350" s="294"/>
      <c r="K350" s="294"/>
      <c r="L350" s="294"/>
      <c r="M350" s="294"/>
      <c r="N350" s="294"/>
      <c r="AC350" s="294"/>
      <c r="AF350" s="294"/>
    </row>
    <row r="351" spans="8:32" s="61" customFormat="1" ht="12.75">
      <c r="H351" s="294"/>
      <c r="I351" s="294"/>
      <c r="J351" s="294"/>
      <c r="K351" s="294"/>
      <c r="L351" s="294"/>
      <c r="M351" s="294"/>
      <c r="N351" s="294"/>
      <c r="AC351" s="294"/>
      <c r="AF351" s="294"/>
    </row>
    <row r="352" spans="8:32" s="61" customFormat="1" ht="12.75">
      <c r="H352" s="294"/>
      <c r="I352" s="294"/>
      <c r="J352" s="294"/>
      <c r="K352" s="294"/>
      <c r="L352" s="294"/>
      <c r="M352" s="294"/>
      <c r="N352" s="294"/>
      <c r="AC352" s="294"/>
      <c r="AF352" s="294"/>
    </row>
    <row r="353" spans="8:32" s="61" customFormat="1" ht="12.75">
      <c r="H353" s="294"/>
      <c r="I353" s="294"/>
      <c r="J353" s="294"/>
      <c r="K353" s="294"/>
      <c r="L353" s="294"/>
      <c r="M353" s="294"/>
      <c r="N353" s="294"/>
      <c r="AC353" s="294"/>
      <c r="AF353" s="294"/>
    </row>
    <row r="354" spans="8:32" s="61" customFormat="1" ht="12.75">
      <c r="H354" s="294"/>
      <c r="I354" s="294"/>
      <c r="J354" s="294"/>
      <c r="K354" s="294"/>
      <c r="L354" s="294"/>
      <c r="M354" s="294"/>
      <c r="N354" s="294"/>
      <c r="AC354" s="294"/>
      <c r="AF354" s="294"/>
    </row>
    <row r="355" spans="8:32" s="61" customFormat="1" ht="12.75">
      <c r="H355" s="294"/>
      <c r="I355" s="294"/>
      <c r="J355" s="294"/>
      <c r="K355" s="294"/>
      <c r="L355" s="294"/>
      <c r="M355" s="294"/>
      <c r="N355" s="294"/>
      <c r="AC355" s="294"/>
      <c r="AF355" s="294"/>
    </row>
    <row r="356" spans="8:32" s="61" customFormat="1" ht="12.75">
      <c r="H356" s="294"/>
      <c r="I356" s="294"/>
      <c r="J356" s="294"/>
      <c r="K356" s="294"/>
      <c r="L356" s="294"/>
      <c r="M356" s="294"/>
      <c r="N356" s="294"/>
      <c r="AC356" s="294"/>
      <c r="AF356" s="294"/>
    </row>
    <row r="357" spans="8:32" s="61" customFormat="1" ht="12.75">
      <c r="H357" s="294"/>
      <c r="I357" s="294"/>
      <c r="J357" s="294"/>
      <c r="K357" s="294"/>
      <c r="L357" s="294"/>
      <c r="M357" s="294"/>
      <c r="N357" s="294"/>
      <c r="AC357" s="294"/>
      <c r="AF357" s="294"/>
    </row>
    <row r="358" spans="8:32" s="61" customFormat="1" ht="12.75">
      <c r="H358" s="294"/>
      <c r="I358" s="294"/>
      <c r="J358" s="294"/>
      <c r="K358" s="294"/>
      <c r="L358" s="294"/>
      <c r="M358" s="294"/>
      <c r="N358" s="294"/>
      <c r="AC358" s="294"/>
      <c r="AF358" s="294"/>
    </row>
    <row r="359" spans="8:32" s="61" customFormat="1" ht="12.75">
      <c r="H359" s="294"/>
      <c r="I359" s="294"/>
      <c r="J359" s="294"/>
      <c r="K359" s="294"/>
      <c r="L359" s="294"/>
      <c r="M359" s="294"/>
      <c r="N359" s="294"/>
      <c r="AC359" s="294"/>
      <c r="AF359" s="294"/>
    </row>
    <row r="360" spans="8:32" s="61" customFormat="1" ht="12.75">
      <c r="H360" s="294"/>
      <c r="I360" s="294"/>
      <c r="J360" s="294"/>
      <c r="K360" s="294"/>
      <c r="L360" s="294"/>
      <c r="M360" s="294"/>
      <c r="N360" s="294"/>
      <c r="AC360" s="294"/>
      <c r="AF360" s="294"/>
    </row>
    <row r="361" spans="8:32" s="61" customFormat="1" ht="12.75">
      <c r="H361" s="294"/>
      <c r="I361" s="294"/>
      <c r="J361" s="294"/>
      <c r="K361" s="294"/>
      <c r="L361" s="294"/>
      <c r="M361" s="294"/>
      <c r="N361" s="294"/>
      <c r="AC361" s="294"/>
      <c r="AF361" s="294"/>
    </row>
    <row r="362" spans="8:32" s="61" customFormat="1" ht="12.75">
      <c r="H362" s="294"/>
      <c r="I362" s="294"/>
      <c r="J362" s="294"/>
      <c r="K362" s="294"/>
      <c r="L362" s="294"/>
      <c r="M362" s="294"/>
      <c r="N362" s="294"/>
      <c r="AC362" s="294"/>
      <c r="AF362" s="294"/>
    </row>
    <row r="363" spans="8:32" s="61" customFormat="1" ht="12.75">
      <c r="H363" s="294"/>
      <c r="I363" s="294"/>
      <c r="J363" s="294"/>
      <c r="K363" s="294"/>
      <c r="L363" s="294"/>
      <c r="M363" s="294"/>
      <c r="N363" s="294"/>
      <c r="AC363" s="294"/>
      <c r="AF363" s="294"/>
    </row>
    <row r="364" spans="8:32" s="61" customFormat="1" ht="12.75">
      <c r="H364" s="294"/>
      <c r="I364" s="294"/>
      <c r="J364" s="294"/>
      <c r="K364" s="294"/>
      <c r="L364" s="294"/>
      <c r="M364" s="294"/>
      <c r="N364" s="294"/>
      <c r="AC364" s="294"/>
      <c r="AF364" s="294"/>
    </row>
    <row r="365" spans="8:32" s="61" customFormat="1" ht="12.75">
      <c r="H365" s="294"/>
      <c r="I365" s="294"/>
      <c r="J365" s="294"/>
      <c r="K365" s="294"/>
      <c r="L365" s="294"/>
      <c r="M365" s="294"/>
      <c r="N365" s="294"/>
      <c r="AC365" s="294"/>
      <c r="AF365" s="294"/>
    </row>
    <row r="366" spans="8:32" s="61" customFormat="1" ht="12.75">
      <c r="H366" s="294"/>
      <c r="I366" s="294"/>
      <c r="J366" s="294"/>
      <c r="K366" s="294"/>
      <c r="L366" s="294"/>
      <c r="M366" s="294"/>
      <c r="N366" s="294"/>
      <c r="AC366" s="294"/>
      <c r="AF366" s="294"/>
    </row>
    <row r="367" spans="8:32" s="61" customFormat="1" ht="12.75">
      <c r="H367" s="294"/>
      <c r="I367" s="294"/>
      <c r="J367" s="294"/>
      <c r="K367" s="294"/>
      <c r="L367" s="294"/>
      <c r="M367" s="294"/>
      <c r="N367" s="294"/>
      <c r="AC367" s="294"/>
      <c r="AF367" s="294"/>
    </row>
    <row r="368" spans="8:32" s="61" customFormat="1" ht="12.75">
      <c r="H368" s="294"/>
      <c r="I368" s="294"/>
      <c r="J368" s="294"/>
      <c r="K368" s="294"/>
      <c r="L368" s="294"/>
      <c r="M368" s="294"/>
      <c r="N368" s="294"/>
      <c r="AC368" s="294"/>
      <c r="AF368" s="294"/>
    </row>
    <row r="369" spans="8:32" s="61" customFormat="1" ht="12.75">
      <c r="H369" s="294"/>
      <c r="I369" s="294"/>
      <c r="J369" s="294"/>
      <c r="K369" s="294"/>
      <c r="L369" s="294"/>
      <c r="M369" s="294"/>
      <c r="N369" s="294"/>
      <c r="AC369" s="294"/>
      <c r="AF369" s="294"/>
    </row>
    <row r="370" spans="8:32" s="61" customFormat="1" ht="12.75">
      <c r="H370" s="294"/>
      <c r="I370" s="294"/>
      <c r="J370" s="294"/>
      <c r="K370" s="294"/>
      <c r="L370" s="294"/>
      <c r="M370" s="294"/>
      <c r="N370" s="294"/>
      <c r="AC370" s="294"/>
      <c r="AF370" s="294"/>
    </row>
    <row r="371" spans="8:32" s="61" customFormat="1" ht="12.75">
      <c r="H371" s="294"/>
      <c r="I371" s="294"/>
      <c r="J371" s="294"/>
      <c r="K371" s="294"/>
      <c r="L371" s="294"/>
      <c r="M371" s="294"/>
      <c r="N371" s="294"/>
      <c r="AC371" s="294"/>
      <c r="AF371" s="294"/>
    </row>
    <row r="372" spans="8:32" s="61" customFormat="1" ht="12.75">
      <c r="H372" s="294"/>
      <c r="I372" s="294"/>
      <c r="J372" s="294"/>
      <c r="K372" s="294"/>
      <c r="L372" s="294"/>
      <c r="M372" s="294"/>
      <c r="N372" s="294"/>
      <c r="AC372" s="294"/>
      <c r="AF372" s="294"/>
    </row>
    <row r="373" spans="8:32" s="61" customFormat="1" ht="12.75">
      <c r="H373" s="294"/>
      <c r="I373" s="294"/>
      <c r="J373" s="294"/>
      <c r="K373" s="294"/>
      <c r="L373" s="294"/>
      <c r="M373" s="294"/>
      <c r="N373" s="294"/>
      <c r="AC373" s="294"/>
      <c r="AF373" s="294"/>
    </row>
    <row r="374" spans="8:32" s="61" customFormat="1" ht="12.75">
      <c r="H374" s="294"/>
      <c r="I374" s="294"/>
      <c r="J374" s="294"/>
      <c r="K374" s="294"/>
      <c r="L374" s="294"/>
      <c r="M374" s="294"/>
      <c r="N374" s="294"/>
      <c r="AC374" s="294"/>
      <c r="AF374" s="294"/>
    </row>
    <row r="375" spans="8:32" s="61" customFormat="1" ht="12.75">
      <c r="H375" s="294"/>
      <c r="I375" s="294"/>
      <c r="J375" s="294"/>
      <c r="K375" s="294"/>
      <c r="L375" s="294"/>
      <c r="M375" s="294"/>
      <c r="N375" s="294"/>
      <c r="AC375" s="294"/>
      <c r="AF375" s="294"/>
    </row>
    <row r="376" spans="8:32" s="61" customFormat="1" ht="12.75">
      <c r="H376" s="294"/>
      <c r="I376" s="294"/>
      <c r="J376" s="294"/>
      <c r="K376" s="294"/>
      <c r="L376" s="294"/>
      <c r="M376" s="294"/>
      <c r="N376" s="294"/>
      <c r="AC376" s="294"/>
      <c r="AF376" s="294"/>
    </row>
    <row r="377" spans="8:32" s="61" customFormat="1" ht="12.75">
      <c r="H377" s="294"/>
      <c r="I377" s="294"/>
      <c r="J377" s="294"/>
      <c r="K377" s="294"/>
      <c r="L377" s="294"/>
      <c r="M377" s="294"/>
      <c r="N377" s="294"/>
      <c r="AC377" s="294"/>
      <c r="AF377" s="294"/>
    </row>
    <row r="378" spans="8:32" s="61" customFormat="1" ht="12.75">
      <c r="H378" s="294"/>
      <c r="I378" s="294"/>
      <c r="J378" s="294"/>
      <c r="K378" s="294"/>
      <c r="L378" s="294"/>
      <c r="M378" s="294"/>
      <c r="N378" s="294"/>
      <c r="AC378" s="294"/>
      <c r="AF378" s="294"/>
    </row>
    <row r="379" spans="8:32" s="61" customFormat="1" ht="12.75">
      <c r="H379" s="294"/>
      <c r="I379" s="294"/>
      <c r="J379" s="294"/>
      <c r="K379" s="294"/>
      <c r="L379" s="294"/>
      <c r="M379" s="294"/>
      <c r="N379" s="294"/>
      <c r="AC379" s="294"/>
      <c r="AF379" s="294"/>
    </row>
    <row r="380" spans="8:32" s="61" customFormat="1" ht="12.75">
      <c r="H380" s="294"/>
      <c r="I380" s="294"/>
      <c r="J380" s="294"/>
      <c r="K380" s="294"/>
      <c r="L380" s="294"/>
      <c r="M380" s="294"/>
      <c r="N380" s="294"/>
      <c r="AC380" s="294"/>
      <c r="AF380" s="294"/>
    </row>
    <row r="381" spans="8:32" s="61" customFormat="1" ht="12.75">
      <c r="H381" s="294"/>
      <c r="I381" s="294"/>
      <c r="J381" s="294"/>
      <c r="K381" s="294"/>
      <c r="L381" s="294"/>
      <c r="M381" s="294"/>
      <c r="N381" s="294"/>
      <c r="AC381" s="294"/>
      <c r="AF381" s="294"/>
    </row>
    <row r="382" spans="8:32" s="61" customFormat="1" ht="12.75">
      <c r="H382" s="294"/>
      <c r="I382" s="294"/>
      <c r="J382" s="294"/>
      <c r="K382" s="294"/>
      <c r="L382" s="294"/>
      <c r="M382" s="294"/>
      <c r="N382" s="294"/>
      <c r="AC382" s="294"/>
      <c r="AF382" s="294"/>
    </row>
    <row r="383" spans="8:32" s="61" customFormat="1" ht="12.75">
      <c r="H383" s="294"/>
      <c r="I383" s="294"/>
      <c r="J383" s="294"/>
      <c r="K383" s="294"/>
      <c r="L383" s="294"/>
      <c r="M383" s="294"/>
      <c r="N383" s="294"/>
      <c r="AC383" s="294"/>
      <c r="AF383" s="294"/>
    </row>
    <row r="384" spans="8:32" s="61" customFormat="1" ht="12.75">
      <c r="H384" s="294"/>
      <c r="I384" s="294"/>
      <c r="J384" s="294"/>
      <c r="K384" s="294"/>
      <c r="L384" s="294"/>
      <c r="M384" s="294"/>
      <c r="N384" s="294"/>
      <c r="AC384" s="294"/>
      <c r="AF384" s="294"/>
    </row>
    <row r="385" spans="8:32" s="61" customFormat="1" ht="12.75">
      <c r="H385" s="294"/>
      <c r="I385" s="294"/>
      <c r="J385" s="294"/>
      <c r="K385" s="294"/>
      <c r="L385" s="294"/>
      <c r="M385" s="294"/>
      <c r="N385" s="294"/>
      <c r="AC385" s="294"/>
      <c r="AF385" s="294"/>
    </row>
    <row r="386" spans="8:32" s="61" customFormat="1" ht="12.75">
      <c r="H386" s="294"/>
      <c r="I386" s="294"/>
      <c r="J386" s="294"/>
      <c r="K386" s="294"/>
      <c r="L386" s="294"/>
      <c r="M386" s="294"/>
      <c r="N386" s="294"/>
      <c r="AC386" s="294"/>
      <c r="AF386" s="294"/>
    </row>
    <row r="387" spans="8:32" s="61" customFormat="1" ht="12.75">
      <c r="H387" s="294"/>
      <c r="I387" s="294"/>
      <c r="J387" s="294"/>
      <c r="K387" s="294"/>
      <c r="L387" s="294"/>
      <c r="M387" s="294"/>
      <c r="N387" s="294"/>
      <c r="AC387" s="294"/>
      <c r="AF387" s="294"/>
    </row>
    <row r="388" spans="8:32" s="61" customFormat="1" ht="12.75">
      <c r="H388" s="294"/>
      <c r="I388" s="294"/>
      <c r="J388" s="294"/>
      <c r="K388" s="294"/>
      <c r="L388" s="294"/>
      <c r="M388" s="294"/>
      <c r="N388" s="294"/>
      <c r="AC388" s="294"/>
      <c r="AF388" s="294"/>
    </row>
    <row r="389" spans="8:32" s="61" customFormat="1" ht="12.75">
      <c r="H389" s="294"/>
      <c r="I389" s="294"/>
      <c r="J389" s="294"/>
      <c r="K389" s="294"/>
      <c r="L389" s="294"/>
      <c r="M389" s="294"/>
      <c r="N389" s="294"/>
      <c r="AC389" s="294"/>
      <c r="AF389" s="294"/>
    </row>
    <row r="390" spans="8:32" s="61" customFormat="1" ht="12.75">
      <c r="H390" s="294"/>
      <c r="I390" s="294"/>
      <c r="J390" s="294"/>
      <c r="K390" s="294"/>
      <c r="L390" s="294"/>
      <c r="M390" s="294"/>
      <c r="N390" s="294"/>
      <c r="AC390" s="294"/>
      <c r="AF390" s="294"/>
    </row>
    <row r="391" spans="8:32" s="61" customFormat="1" ht="12.75">
      <c r="H391" s="294"/>
      <c r="I391" s="294"/>
      <c r="J391" s="294"/>
      <c r="K391" s="294"/>
      <c r="L391" s="294"/>
      <c r="M391" s="294"/>
      <c r="N391" s="294"/>
      <c r="AC391" s="294"/>
      <c r="AF391" s="294"/>
    </row>
    <row r="392" spans="8:32" s="61" customFormat="1" ht="12.75">
      <c r="H392" s="294"/>
      <c r="I392" s="294"/>
      <c r="J392" s="294"/>
      <c r="K392" s="294"/>
      <c r="L392" s="294"/>
      <c r="M392" s="294"/>
      <c r="N392" s="294"/>
      <c r="AC392" s="294"/>
      <c r="AF392" s="294"/>
    </row>
    <row r="393" spans="8:32" s="61" customFormat="1" ht="12.75">
      <c r="H393" s="294"/>
      <c r="I393" s="294"/>
      <c r="J393" s="294"/>
      <c r="K393" s="294"/>
      <c r="L393" s="294"/>
      <c r="M393" s="294"/>
      <c r="N393" s="294"/>
      <c r="AC393" s="294"/>
      <c r="AF393" s="294"/>
    </row>
    <row r="394" spans="8:32" s="61" customFormat="1" ht="12.75">
      <c r="H394" s="294"/>
      <c r="I394" s="294"/>
      <c r="J394" s="294"/>
      <c r="K394" s="294"/>
      <c r="L394" s="294"/>
      <c r="M394" s="294"/>
      <c r="N394" s="294"/>
      <c r="AC394" s="294"/>
      <c r="AF394" s="294"/>
    </row>
    <row r="395" spans="8:32" s="61" customFormat="1" ht="12.75">
      <c r="H395" s="294"/>
      <c r="I395" s="294"/>
      <c r="J395" s="294"/>
      <c r="K395" s="294"/>
      <c r="L395" s="294"/>
      <c r="M395" s="294"/>
      <c r="N395" s="294"/>
      <c r="AC395" s="294"/>
      <c r="AF395" s="294"/>
    </row>
    <row r="396" spans="8:32" s="61" customFormat="1" ht="12.75">
      <c r="H396" s="294"/>
      <c r="I396" s="294"/>
      <c r="J396" s="294"/>
      <c r="K396" s="294"/>
      <c r="L396" s="294"/>
      <c r="M396" s="294"/>
      <c r="N396" s="294"/>
      <c r="AC396" s="294"/>
      <c r="AF396" s="294"/>
    </row>
    <row r="397" spans="8:32" s="61" customFormat="1" ht="12.75">
      <c r="H397" s="294"/>
      <c r="I397" s="294"/>
      <c r="J397" s="294"/>
      <c r="K397" s="294"/>
      <c r="L397" s="294"/>
      <c r="M397" s="294"/>
      <c r="N397" s="294"/>
      <c r="AC397" s="294"/>
      <c r="AF397" s="294"/>
    </row>
    <row r="398" spans="8:32" s="61" customFormat="1" ht="12.75">
      <c r="H398" s="294"/>
      <c r="I398" s="294"/>
      <c r="J398" s="294"/>
      <c r="K398" s="294"/>
      <c r="L398" s="294"/>
      <c r="M398" s="294"/>
      <c r="N398" s="294"/>
      <c r="AC398" s="294"/>
      <c r="AF398" s="294"/>
    </row>
    <row r="399" spans="8:32" s="61" customFormat="1" ht="12.75">
      <c r="H399" s="294"/>
      <c r="I399" s="294"/>
      <c r="J399" s="294"/>
      <c r="K399" s="294"/>
      <c r="L399" s="294"/>
      <c r="M399" s="294"/>
      <c r="N399" s="294"/>
      <c r="AC399" s="294"/>
      <c r="AF399" s="294"/>
    </row>
    <row r="400" spans="8:32" s="61" customFormat="1" ht="12.75">
      <c r="H400" s="294"/>
      <c r="I400" s="294"/>
      <c r="J400" s="294"/>
      <c r="K400" s="294"/>
      <c r="L400" s="294"/>
      <c r="M400" s="294"/>
      <c r="N400" s="294"/>
      <c r="AC400" s="294"/>
      <c r="AF400" s="294"/>
    </row>
    <row r="401" spans="8:32" s="61" customFormat="1" ht="12.75">
      <c r="H401" s="294"/>
      <c r="I401" s="294"/>
      <c r="J401" s="294"/>
      <c r="K401" s="294"/>
      <c r="L401" s="294"/>
      <c r="M401" s="294"/>
      <c r="N401" s="294"/>
      <c r="AC401" s="294"/>
      <c r="AF401" s="294"/>
    </row>
    <row r="402" spans="8:32" s="61" customFormat="1" ht="12.75">
      <c r="H402" s="294"/>
      <c r="I402" s="294"/>
      <c r="J402" s="294"/>
      <c r="K402" s="294"/>
      <c r="L402" s="294"/>
      <c r="M402" s="294"/>
      <c r="N402" s="294"/>
      <c r="AC402" s="294"/>
      <c r="AF402" s="294"/>
    </row>
    <row r="403" spans="8:32" s="61" customFormat="1" ht="12.75">
      <c r="H403" s="294"/>
      <c r="I403" s="294"/>
      <c r="J403" s="294"/>
      <c r="K403" s="294"/>
      <c r="L403" s="294"/>
      <c r="M403" s="294"/>
      <c r="N403" s="294"/>
      <c r="AC403" s="294"/>
      <c r="AF403" s="294"/>
    </row>
    <row r="404" spans="8:32" s="61" customFormat="1" ht="12.75">
      <c r="H404" s="294"/>
      <c r="I404" s="294"/>
      <c r="J404" s="294"/>
      <c r="K404" s="294"/>
      <c r="L404" s="294"/>
      <c r="M404" s="294"/>
      <c r="N404" s="294"/>
      <c r="AC404" s="294"/>
      <c r="AF404" s="294"/>
    </row>
    <row r="405" spans="8:32" s="61" customFormat="1" ht="12.75">
      <c r="H405" s="294"/>
      <c r="I405" s="294"/>
      <c r="J405" s="294"/>
      <c r="K405" s="294"/>
      <c r="L405" s="294"/>
      <c r="M405" s="294"/>
      <c r="N405" s="294"/>
      <c r="AC405" s="294"/>
      <c r="AF405" s="294"/>
    </row>
    <row r="406" spans="8:32" s="61" customFormat="1" ht="12.75">
      <c r="H406" s="294"/>
      <c r="I406" s="294"/>
      <c r="J406" s="294"/>
      <c r="K406" s="294"/>
      <c r="L406" s="294"/>
      <c r="M406" s="294"/>
      <c r="N406" s="294"/>
      <c r="AC406" s="294"/>
      <c r="AF406" s="294"/>
    </row>
    <row r="407" spans="8:32" s="61" customFormat="1" ht="12.75">
      <c r="H407" s="294"/>
      <c r="I407" s="294"/>
      <c r="J407" s="294"/>
      <c r="K407" s="294"/>
      <c r="L407" s="294"/>
      <c r="M407" s="294"/>
      <c r="N407" s="294"/>
      <c r="AC407" s="294"/>
      <c r="AF407" s="294"/>
    </row>
    <row r="408" spans="8:32" s="61" customFormat="1" ht="12.75">
      <c r="H408" s="294"/>
      <c r="I408" s="294"/>
      <c r="J408" s="294"/>
      <c r="K408" s="294"/>
      <c r="L408" s="294"/>
      <c r="M408" s="294"/>
      <c r="N408" s="294"/>
      <c r="AC408" s="294"/>
      <c r="AF408" s="294"/>
    </row>
    <row r="409" spans="8:32" s="61" customFormat="1" ht="12.75">
      <c r="H409" s="294"/>
      <c r="I409" s="294"/>
      <c r="J409" s="294"/>
      <c r="K409" s="294"/>
      <c r="L409" s="294"/>
      <c r="M409" s="294"/>
      <c r="N409" s="294"/>
      <c r="AC409" s="294"/>
      <c r="AF409" s="294"/>
    </row>
    <row r="410" spans="8:32" s="61" customFormat="1" ht="12.75">
      <c r="H410" s="294"/>
      <c r="I410" s="294"/>
      <c r="J410" s="294"/>
      <c r="K410" s="294"/>
      <c r="L410" s="294"/>
      <c r="M410" s="294"/>
      <c r="N410" s="294"/>
      <c r="AC410" s="294"/>
      <c r="AF410" s="294"/>
    </row>
    <row r="411" spans="8:32" s="61" customFormat="1" ht="12.75">
      <c r="H411" s="294"/>
      <c r="I411" s="294"/>
      <c r="J411" s="294"/>
      <c r="K411" s="294"/>
      <c r="L411" s="294"/>
      <c r="M411" s="294"/>
      <c r="N411" s="294"/>
      <c r="AC411" s="294"/>
      <c r="AF411" s="294"/>
    </row>
    <row r="412" spans="8:32" s="61" customFormat="1" ht="12.75">
      <c r="H412" s="294"/>
      <c r="I412" s="294"/>
      <c r="J412" s="294"/>
      <c r="K412" s="294"/>
      <c r="L412" s="294"/>
      <c r="M412" s="294"/>
      <c r="N412" s="294"/>
      <c r="AC412" s="294"/>
      <c r="AF412" s="294"/>
    </row>
    <row r="413" spans="8:32" s="61" customFormat="1" ht="12.75">
      <c r="H413" s="294"/>
      <c r="I413" s="294"/>
      <c r="J413" s="294"/>
      <c r="K413" s="294"/>
      <c r="L413" s="294"/>
      <c r="M413" s="294"/>
      <c r="N413" s="294"/>
      <c r="AC413" s="294"/>
      <c r="AF413" s="294"/>
    </row>
    <row r="414" spans="8:32" s="61" customFormat="1" ht="12.75">
      <c r="H414" s="294"/>
      <c r="I414" s="294"/>
      <c r="J414" s="294"/>
      <c r="K414" s="294"/>
      <c r="L414" s="294"/>
      <c r="M414" s="294"/>
      <c r="N414" s="294"/>
      <c r="AC414" s="294"/>
      <c r="AF414" s="294"/>
    </row>
    <row r="415" spans="8:32" s="61" customFormat="1" ht="12.75">
      <c r="H415" s="294"/>
      <c r="I415" s="294"/>
      <c r="J415" s="294"/>
      <c r="K415" s="294"/>
      <c r="L415" s="294"/>
      <c r="M415" s="294"/>
      <c r="N415" s="294"/>
      <c r="AC415" s="294"/>
      <c r="AF415" s="294"/>
    </row>
    <row r="416" spans="8:32" s="61" customFormat="1" ht="12.75">
      <c r="H416" s="294"/>
      <c r="I416" s="294"/>
      <c r="J416" s="294"/>
      <c r="K416" s="294"/>
      <c r="L416" s="294"/>
      <c r="M416" s="294"/>
      <c r="N416" s="294"/>
      <c r="AC416" s="294"/>
      <c r="AF416" s="294"/>
    </row>
    <row r="417" spans="8:32" s="61" customFormat="1" ht="12.75">
      <c r="H417" s="294"/>
      <c r="I417" s="294"/>
      <c r="J417" s="294"/>
      <c r="K417" s="294"/>
      <c r="L417" s="294"/>
      <c r="M417" s="294"/>
      <c r="N417" s="294"/>
      <c r="AC417" s="294"/>
      <c r="AF417" s="294"/>
    </row>
    <row r="418" spans="8:32" s="61" customFormat="1" ht="12.75">
      <c r="H418" s="294"/>
      <c r="I418" s="294"/>
      <c r="J418" s="294"/>
      <c r="K418" s="294"/>
      <c r="L418" s="294"/>
      <c r="M418" s="294"/>
      <c r="N418" s="294"/>
      <c r="AC418" s="294"/>
      <c r="AF418" s="294"/>
    </row>
    <row r="419" spans="8:32" s="61" customFormat="1" ht="12.75">
      <c r="H419" s="294"/>
      <c r="I419" s="294"/>
      <c r="J419" s="294"/>
      <c r="K419" s="294"/>
      <c r="L419" s="294"/>
      <c r="M419" s="294"/>
      <c r="N419" s="294"/>
      <c r="AC419" s="294"/>
      <c r="AF419" s="294"/>
    </row>
    <row r="420" spans="8:32" s="61" customFormat="1" ht="12.75">
      <c r="H420" s="294"/>
      <c r="I420" s="294"/>
      <c r="J420" s="294"/>
      <c r="K420" s="294"/>
      <c r="L420" s="294"/>
      <c r="M420" s="294"/>
      <c r="N420" s="294"/>
      <c r="AC420" s="294"/>
      <c r="AF420" s="294"/>
    </row>
    <row r="421" spans="8:32" s="61" customFormat="1" ht="12.75">
      <c r="H421" s="294"/>
      <c r="I421" s="294"/>
      <c r="J421" s="294"/>
      <c r="K421" s="294"/>
      <c r="L421" s="294"/>
      <c r="M421" s="294"/>
      <c r="N421" s="294"/>
      <c r="AC421" s="294"/>
      <c r="AF421" s="294"/>
    </row>
    <row r="422" spans="8:32" s="61" customFormat="1" ht="12.75">
      <c r="H422" s="294"/>
      <c r="I422" s="294"/>
      <c r="J422" s="294"/>
      <c r="K422" s="294"/>
      <c r="L422" s="294"/>
      <c r="M422" s="294"/>
      <c r="N422" s="294"/>
      <c r="AC422" s="294"/>
      <c r="AF422" s="294"/>
    </row>
    <row r="423" spans="8:32" s="61" customFormat="1" ht="12.75">
      <c r="H423" s="294"/>
      <c r="I423" s="294"/>
      <c r="J423" s="294"/>
      <c r="K423" s="294"/>
      <c r="L423" s="294"/>
      <c r="M423" s="294"/>
      <c r="N423" s="294"/>
      <c r="AC423" s="294"/>
      <c r="AF423" s="294"/>
    </row>
    <row r="424" spans="8:32" s="61" customFormat="1" ht="12.75">
      <c r="H424" s="294"/>
      <c r="I424" s="294"/>
      <c r="J424" s="294"/>
      <c r="K424" s="294"/>
      <c r="L424" s="294"/>
      <c r="M424" s="294"/>
      <c r="N424" s="294"/>
      <c r="AC424" s="294"/>
      <c r="AF424" s="294"/>
    </row>
    <row r="425" spans="8:32" s="61" customFormat="1" ht="12.75">
      <c r="H425" s="294"/>
      <c r="I425" s="294"/>
      <c r="J425" s="294"/>
      <c r="K425" s="294"/>
      <c r="L425" s="294"/>
      <c r="M425" s="294"/>
      <c r="N425" s="294"/>
      <c r="AC425" s="294"/>
      <c r="AF425" s="294"/>
    </row>
    <row r="426" spans="8:32" s="61" customFormat="1" ht="12.75">
      <c r="H426" s="294"/>
      <c r="I426" s="294"/>
      <c r="J426" s="294"/>
      <c r="K426" s="294"/>
      <c r="L426" s="294"/>
      <c r="M426" s="294"/>
      <c r="N426" s="294"/>
      <c r="AC426" s="294"/>
      <c r="AF426" s="294"/>
    </row>
    <row r="427" spans="8:32" s="61" customFormat="1" ht="12.75">
      <c r="H427" s="294"/>
      <c r="I427" s="294"/>
      <c r="J427" s="294"/>
      <c r="K427" s="294"/>
      <c r="L427" s="294"/>
      <c r="M427" s="294"/>
      <c r="N427" s="294"/>
      <c r="AC427" s="294"/>
      <c r="AF427" s="294"/>
    </row>
    <row r="428" spans="8:32" s="61" customFormat="1" ht="12.75">
      <c r="H428" s="294"/>
      <c r="I428" s="294"/>
      <c r="J428" s="294"/>
      <c r="K428" s="294"/>
      <c r="L428" s="294"/>
      <c r="M428" s="294"/>
      <c r="N428" s="294"/>
      <c r="AC428" s="294"/>
      <c r="AF428" s="294"/>
    </row>
    <row r="429" spans="8:32" s="61" customFormat="1" ht="12.75">
      <c r="H429" s="294"/>
      <c r="I429" s="294"/>
      <c r="J429" s="294"/>
      <c r="K429" s="294"/>
      <c r="L429" s="294"/>
      <c r="M429" s="294"/>
      <c r="N429" s="294"/>
      <c r="AC429" s="294"/>
      <c r="AF429" s="294"/>
    </row>
    <row r="430" spans="8:32" s="61" customFormat="1" ht="12.75">
      <c r="H430" s="294"/>
      <c r="I430" s="294"/>
      <c r="J430" s="294"/>
      <c r="K430" s="294"/>
      <c r="L430" s="294"/>
      <c r="M430" s="294"/>
      <c r="N430" s="294"/>
      <c r="AC430" s="294"/>
      <c r="AF430" s="294"/>
    </row>
    <row r="431" spans="8:32" s="61" customFormat="1" ht="12.75">
      <c r="H431" s="294"/>
      <c r="I431" s="294"/>
      <c r="J431" s="294"/>
      <c r="K431" s="294"/>
      <c r="L431" s="294"/>
      <c r="M431" s="294"/>
      <c r="N431" s="294"/>
      <c r="AC431" s="294"/>
      <c r="AF431" s="294"/>
    </row>
    <row r="432" spans="8:32" s="61" customFormat="1" ht="12.75">
      <c r="H432" s="294"/>
      <c r="I432" s="294"/>
      <c r="J432" s="294"/>
      <c r="K432" s="294"/>
      <c r="L432" s="294"/>
      <c r="M432" s="294"/>
      <c r="N432" s="294"/>
      <c r="AC432" s="294"/>
      <c r="AF432" s="294"/>
    </row>
    <row r="433" spans="8:32" s="61" customFormat="1" ht="12.75">
      <c r="H433" s="294"/>
      <c r="I433" s="294"/>
      <c r="J433" s="294"/>
      <c r="K433" s="294"/>
      <c r="L433" s="294"/>
      <c r="M433" s="294"/>
      <c r="N433" s="294"/>
      <c r="AC433" s="294"/>
      <c r="AF433" s="294"/>
    </row>
    <row r="434" spans="8:32" s="61" customFormat="1" ht="12.75">
      <c r="H434" s="294"/>
      <c r="I434" s="294"/>
      <c r="J434" s="294"/>
      <c r="K434" s="294"/>
      <c r="L434" s="294"/>
      <c r="M434" s="294"/>
      <c r="N434" s="294"/>
      <c r="AC434" s="294"/>
      <c r="AF434" s="294"/>
    </row>
    <row r="435" spans="8:32" s="61" customFormat="1" ht="12.75">
      <c r="H435" s="294"/>
      <c r="I435" s="294"/>
      <c r="J435" s="294"/>
      <c r="K435" s="294"/>
      <c r="L435" s="294"/>
      <c r="M435" s="294"/>
      <c r="N435" s="294"/>
      <c r="AC435" s="294"/>
      <c r="AF435" s="294"/>
    </row>
    <row r="436" spans="8:32" s="61" customFormat="1" ht="12.75">
      <c r="H436" s="294"/>
      <c r="I436" s="294"/>
      <c r="J436" s="294"/>
      <c r="K436" s="294"/>
      <c r="L436" s="294"/>
      <c r="M436" s="294"/>
      <c r="N436" s="294"/>
      <c r="AC436" s="294"/>
      <c r="AF436" s="294"/>
    </row>
    <row r="437" spans="8:32" s="61" customFormat="1" ht="12.75">
      <c r="H437" s="294"/>
      <c r="I437" s="294"/>
      <c r="J437" s="294"/>
      <c r="K437" s="294"/>
      <c r="L437" s="294"/>
      <c r="M437" s="294"/>
      <c r="N437" s="294"/>
      <c r="AC437" s="294"/>
      <c r="AF437" s="294"/>
    </row>
    <row r="438" spans="8:32" s="61" customFormat="1" ht="12.75">
      <c r="H438" s="294"/>
      <c r="I438" s="294"/>
      <c r="J438" s="294"/>
      <c r="K438" s="294"/>
      <c r="L438" s="294"/>
      <c r="M438" s="294"/>
      <c r="N438" s="294"/>
      <c r="AC438" s="294"/>
      <c r="AF438" s="294"/>
    </row>
    <row r="439" spans="8:32" s="61" customFormat="1" ht="12.75">
      <c r="H439" s="294"/>
      <c r="I439" s="294"/>
      <c r="J439" s="294"/>
      <c r="K439" s="294"/>
      <c r="L439" s="294"/>
      <c r="M439" s="294"/>
      <c r="N439" s="294"/>
      <c r="AC439" s="294"/>
      <c r="AF439" s="294"/>
    </row>
    <row r="440" spans="8:32" s="61" customFormat="1" ht="12.75">
      <c r="H440" s="294"/>
      <c r="I440" s="294"/>
      <c r="J440" s="294"/>
      <c r="K440" s="294"/>
      <c r="L440" s="294"/>
      <c r="M440" s="294"/>
      <c r="N440" s="294"/>
      <c r="AC440" s="294"/>
      <c r="AF440" s="294"/>
    </row>
    <row r="441" spans="8:32" s="61" customFormat="1" ht="12.75">
      <c r="H441" s="294"/>
      <c r="I441" s="294"/>
      <c r="J441" s="294"/>
      <c r="K441" s="294"/>
      <c r="L441" s="294"/>
      <c r="M441" s="294"/>
      <c r="N441" s="294"/>
      <c r="AC441" s="294"/>
      <c r="AF441" s="294"/>
    </row>
    <row r="442" spans="8:32" s="61" customFormat="1" ht="12.75">
      <c r="H442" s="294"/>
      <c r="I442" s="294"/>
      <c r="J442" s="294"/>
      <c r="K442" s="294"/>
      <c r="L442" s="294"/>
      <c r="M442" s="294"/>
      <c r="N442" s="294"/>
      <c r="AC442" s="294"/>
      <c r="AF442" s="294"/>
    </row>
    <row r="443" spans="8:32" s="61" customFormat="1" ht="12.75">
      <c r="H443" s="294"/>
      <c r="I443" s="294"/>
      <c r="J443" s="294"/>
      <c r="K443" s="294"/>
      <c r="L443" s="294"/>
      <c r="M443" s="294"/>
      <c r="N443" s="294"/>
      <c r="AC443" s="294"/>
      <c r="AF443" s="294"/>
    </row>
    <row r="444" spans="8:32" s="61" customFormat="1" ht="12.75">
      <c r="H444" s="294"/>
      <c r="I444" s="294"/>
      <c r="J444" s="294"/>
      <c r="K444" s="294"/>
      <c r="L444" s="294"/>
      <c r="M444" s="294"/>
      <c r="N444" s="294"/>
      <c r="AC444" s="294"/>
      <c r="AF444" s="294"/>
    </row>
    <row r="445" spans="8:32" s="61" customFormat="1" ht="12.75">
      <c r="H445" s="294"/>
      <c r="I445" s="294"/>
      <c r="J445" s="294"/>
      <c r="K445" s="294"/>
      <c r="L445" s="294"/>
      <c r="M445" s="294"/>
      <c r="N445" s="294"/>
      <c r="AC445" s="294"/>
      <c r="AF445" s="294"/>
    </row>
    <row r="446" spans="8:32" s="61" customFormat="1" ht="12.75">
      <c r="H446" s="294"/>
      <c r="I446" s="294"/>
      <c r="J446" s="294"/>
      <c r="K446" s="294"/>
      <c r="L446" s="294"/>
      <c r="M446" s="294"/>
      <c r="N446" s="294"/>
      <c r="AC446" s="294"/>
      <c r="AF446" s="294"/>
    </row>
    <row r="447" spans="8:32" s="61" customFormat="1" ht="12.75">
      <c r="H447" s="294"/>
      <c r="I447" s="294"/>
      <c r="J447" s="294"/>
      <c r="K447" s="294"/>
      <c r="L447" s="294"/>
      <c r="M447" s="294"/>
      <c r="N447" s="294"/>
      <c r="AC447" s="294"/>
      <c r="AF447" s="294"/>
    </row>
    <row r="448" spans="8:32" s="61" customFormat="1" ht="12.75">
      <c r="H448" s="294"/>
      <c r="I448" s="294"/>
      <c r="J448" s="294"/>
      <c r="K448" s="294"/>
      <c r="L448" s="294"/>
      <c r="M448" s="294"/>
      <c r="N448" s="294"/>
      <c r="AC448" s="294"/>
      <c r="AF448" s="294"/>
    </row>
    <row r="449" spans="8:32" s="61" customFormat="1" ht="12.75">
      <c r="H449" s="294"/>
      <c r="I449" s="294"/>
      <c r="J449" s="294"/>
      <c r="K449" s="294"/>
      <c r="L449" s="294"/>
      <c r="M449" s="294"/>
      <c r="N449" s="294"/>
      <c r="AC449" s="294"/>
      <c r="AF449" s="294"/>
    </row>
    <row r="450" spans="8:32" s="61" customFormat="1" ht="12.75">
      <c r="H450" s="294"/>
      <c r="I450" s="294"/>
      <c r="J450" s="294"/>
      <c r="K450" s="294"/>
      <c r="L450" s="294"/>
      <c r="M450" s="294"/>
      <c r="N450" s="294"/>
      <c r="AC450" s="294"/>
      <c r="AF450" s="294"/>
    </row>
    <row r="451" spans="8:32" s="61" customFormat="1" ht="12.75">
      <c r="H451" s="294"/>
      <c r="I451" s="294"/>
      <c r="J451" s="294"/>
      <c r="K451" s="294"/>
      <c r="L451" s="294"/>
      <c r="M451" s="294"/>
      <c r="N451" s="294"/>
      <c r="AC451" s="294"/>
      <c r="AF451" s="294"/>
    </row>
    <row r="452" spans="8:32" s="61" customFormat="1" ht="12.75">
      <c r="H452" s="294"/>
      <c r="I452" s="294"/>
      <c r="J452" s="294"/>
      <c r="K452" s="294"/>
      <c r="L452" s="294"/>
      <c r="M452" s="294"/>
      <c r="N452" s="294"/>
      <c r="AC452" s="294"/>
      <c r="AF452" s="294"/>
    </row>
    <row r="453" spans="8:32" s="61" customFormat="1" ht="12.75">
      <c r="H453" s="294"/>
      <c r="I453" s="294"/>
      <c r="J453" s="294"/>
      <c r="K453" s="294"/>
      <c r="L453" s="294"/>
      <c r="M453" s="294"/>
      <c r="N453" s="294"/>
      <c r="AC453" s="294"/>
      <c r="AF453" s="294"/>
    </row>
    <row r="454" spans="8:32" s="61" customFormat="1" ht="12.75">
      <c r="H454" s="294"/>
      <c r="I454" s="294"/>
      <c r="J454" s="294"/>
      <c r="K454" s="294"/>
      <c r="L454" s="294"/>
      <c r="M454" s="294"/>
      <c r="N454" s="294"/>
      <c r="AC454" s="294"/>
      <c r="AF454" s="294"/>
    </row>
    <row r="455" spans="8:32" s="61" customFormat="1" ht="12.75">
      <c r="H455" s="294"/>
      <c r="I455" s="294"/>
      <c r="J455" s="294"/>
      <c r="K455" s="294"/>
      <c r="L455" s="294"/>
      <c r="M455" s="294"/>
      <c r="N455" s="294"/>
      <c r="AC455" s="294"/>
      <c r="AF455" s="294"/>
    </row>
    <row r="456" spans="8:32" s="61" customFormat="1" ht="12.75">
      <c r="H456" s="294"/>
      <c r="I456" s="294"/>
      <c r="J456" s="294"/>
      <c r="K456" s="294"/>
      <c r="L456" s="294"/>
      <c r="M456" s="294"/>
      <c r="N456" s="294"/>
      <c r="AC456" s="294"/>
      <c r="AF456" s="294"/>
    </row>
    <row r="457" spans="8:32" s="61" customFormat="1" ht="12.75">
      <c r="H457" s="294"/>
      <c r="I457" s="294"/>
      <c r="J457" s="294"/>
      <c r="K457" s="294"/>
      <c r="L457" s="294"/>
      <c r="M457" s="294"/>
      <c r="N457" s="294"/>
      <c r="AC457" s="294"/>
      <c r="AF457" s="294"/>
    </row>
    <row r="458" spans="8:32" s="61" customFormat="1" ht="12.75">
      <c r="H458" s="294"/>
      <c r="I458" s="294"/>
      <c r="J458" s="294"/>
      <c r="K458" s="294"/>
      <c r="L458" s="294"/>
      <c r="M458" s="294"/>
      <c r="N458" s="294"/>
      <c r="AC458" s="294"/>
      <c r="AF458" s="294"/>
    </row>
    <row r="459" spans="8:32" s="61" customFormat="1" ht="12.75">
      <c r="H459" s="294"/>
      <c r="I459" s="294"/>
      <c r="J459" s="294"/>
      <c r="K459" s="294"/>
      <c r="L459" s="294"/>
      <c r="M459" s="294"/>
      <c r="N459" s="294"/>
      <c r="AC459" s="294"/>
      <c r="AF459" s="294"/>
    </row>
    <row r="460" spans="8:32" s="61" customFormat="1" ht="12.75">
      <c r="H460" s="294"/>
      <c r="I460" s="294"/>
      <c r="J460" s="294"/>
      <c r="K460" s="294"/>
      <c r="L460" s="294"/>
      <c r="M460" s="294"/>
      <c r="N460" s="294"/>
      <c r="AC460" s="294"/>
      <c r="AF460" s="294"/>
    </row>
    <row r="461" spans="8:32" s="61" customFormat="1" ht="12.75">
      <c r="H461" s="294"/>
      <c r="I461" s="294"/>
      <c r="J461" s="294"/>
      <c r="K461" s="294"/>
      <c r="L461" s="294"/>
      <c r="M461" s="294"/>
      <c r="N461" s="294"/>
      <c r="AC461" s="294"/>
      <c r="AF461" s="294"/>
    </row>
    <row r="462" spans="8:32" s="61" customFormat="1" ht="12.75">
      <c r="H462" s="294"/>
      <c r="I462" s="294"/>
      <c r="J462" s="294"/>
      <c r="K462" s="294"/>
      <c r="L462" s="294"/>
      <c r="M462" s="294"/>
      <c r="N462" s="294"/>
      <c r="AC462" s="294"/>
      <c r="AF462" s="294"/>
    </row>
    <row r="463" spans="8:32" s="61" customFormat="1" ht="12.75">
      <c r="H463" s="294"/>
      <c r="I463" s="294"/>
      <c r="J463" s="294"/>
      <c r="K463" s="294"/>
      <c r="L463" s="294"/>
      <c r="M463" s="294"/>
      <c r="N463" s="294"/>
      <c r="AC463" s="294"/>
      <c r="AF463" s="294"/>
    </row>
    <row r="464" spans="8:32" s="61" customFormat="1" ht="12.75">
      <c r="H464" s="294"/>
      <c r="I464" s="294"/>
      <c r="J464" s="294"/>
      <c r="K464" s="294"/>
      <c r="L464" s="294"/>
      <c r="M464" s="294"/>
      <c r="N464" s="294"/>
      <c r="AC464" s="294"/>
      <c r="AF464" s="294"/>
    </row>
    <row r="465" spans="8:32" s="61" customFormat="1" ht="12.75">
      <c r="H465" s="294"/>
      <c r="I465" s="294"/>
      <c r="J465" s="294"/>
      <c r="K465" s="294"/>
      <c r="L465" s="294"/>
      <c r="M465" s="294"/>
      <c r="N465" s="294"/>
      <c r="AC465" s="294"/>
      <c r="AF465" s="294"/>
    </row>
    <row r="466" spans="8:32" s="61" customFormat="1" ht="12.75">
      <c r="H466" s="294"/>
      <c r="I466" s="294"/>
      <c r="J466" s="294"/>
      <c r="K466" s="294"/>
      <c r="L466" s="294"/>
      <c r="M466" s="294"/>
      <c r="N466" s="294"/>
      <c r="AC466" s="294"/>
      <c r="AF466" s="294"/>
    </row>
    <row r="467" spans="8:32" s="61" customFormat="1" ht="12.75">
      <c r="H467" s="294"/>
      <c r="I467" s="294"/>
      <c r="J467" s="294"/>
      <c r="K467" s="294"/>
      <c r="L467" s="294"/>
      <c r="M467" s="294"/>
      <c r="N467" s="294"/>
      <c r="AC467" s="294"/>
      <c r="AF467" s="294"/>
    </row>
    <row r="468" spans="8:32" s="61" customFormat="1" ht="12.75">
      <c r="H468" s="294"/>
      <c r="I468" s="294"/>
      <c r="J468" s="294"/>
      <c r="K468" s="294"/>
      <c r="L468" s="294"/>
      <c r="M468" s="294"/>
      <c r="N468" s="294"/>
      <c r="AC468" s="294"/>
      <c r="AF468" s="294"/>
    </row>
    <row r="469" spans="8:32" s="61" customFormat="1" ht="12.75">
      <c r="H469" s="294"/>
      <c r="I469" s="294"/>
      <c r="J469" s="294"/>
      <c r="K469" s="294"/>
      <c r="L469" s="294"/>
      <c r="M469" s="294"/>
      <c r="N469" s="294"/>
      <c r="AC469" s="294"/>
      <c r="AF469" s="294"/>
    </row>
    <row r="470" spans="8:32" s="61" customFormat="1" ht="12.75">
      <c r="H470" s="294"/>
      <c r="I470" s="294"/>
      <c r="J470" s="294"/>
      <c r="K470" s="294"/>
      <c r="L470" s="294"/>
      <c r="M470" s="294"/>
      <c r="N470" s="294"/>
      <c r="AC470" s="294"/>
      <c r="AF470" s="294"/>
    </row>
    <row r="471" spans="8:32" s="61" customFormat="1" ht="12.75">
      <c r="H471" s="294"/>
      <c r="I471" s="294"/>
      <c r="J471" s="294"/>
      <c r="K471" s="294"/>
      <c r="L471" s="294"/>
      <c r="M471" s="294"/>
      <c r="N471" s="294"/>
      <c r="AC471" s="294"/>
      <c r="AF471" s="294"/>
    </row>
    <row r="472" spans="8:32" s="61" customFormat="1" ht="12.75">
      <c r="H472" s="294"/>
      <c r="I472" s="294"/>
      <c r="J472" s="294"/>
      <c r="K472" s="294"/>
      <c r="L472" s="294"/>
      <c r="M472" s="294"/>
      <c r="N472" s="294"/>
      <c r="AC472" s="294"/>
      <c r="AF472" s="294"/>
    </row>
    <row r="473" spans="8:32" s="61" customFormat="1" ht="12.75">
      <c r="H473" s="294"/>
      <c r="I473" s="294"/>
      <c r="J473" s="294"/>
      <c r="K473" s="294"/>
      <c r="L473" s="294"/>
      <c r="M473" s="294"/>
      <c r="N473" s="294"/>
      <c r="AC473" s="294"/>
      <c r="AF473" s="294"/>
    </row>
    <row r="474" spans="8:32" s="61" customFormat="1" ht="12.75">
      <c r="H474" s="294"/>
      <c r="I474" s="294"/>
      <c r="J474" s="294"/>
      <c r="K474" s="294"/>
      <c r="L474" s="294"/>
      <c r="M474" s="294"/>
      <c r="N474" s="294"/>
      <c r="AC474" s="294"/>
      <c r="AF474" s="294"/>
    </row>
    <row r="475" spans="8:32" s="61" customFormat="1" ht="12.75">
      <c r="H475" s="294"/>
      <c r="I475" s="294"/>
      <c r="J475" s="294"/>
      <c r="K475" s="294"/>
      <c r="L475" s="294"/>
      <c r="M475" s="294"/>
      <c r="N475" s="294"/>
      <c r="AC475" s="294"/>
      <c r="AF475" s="294"/>
    </row>
    <row r="476" spans="8:32" s="61" customFormat="1" ht="12.75">
      <c r="H476" s="294"/>
      <c r="I476" s="294"/>
      <c r="J476" s="294"/>
      <c r="K476" s="294"/>
      <c r="L476" s="294"/>
      <c r="M476" s="294"/>
      <c r="N476" s="294"/>
      <c r="AC476" s="294"/>
      <c r="AF476" s="294"/>
    </row>
    <row r="477" spans="8:32" s="61" customFormat="1" ht="12.75">
      <c r="H477" s="294"/>
      <c r="I477" s="294"/>
      <c r="J477" s="294"/>
      <c r="K477" s="294"/>
      <c r="L477" s="294"/>
      <c r="M477" s="294"/>
      <c r="N477" s="294"/>
      <c r="AC477" s="294"/>
      <c r="AF477" s="294"/>
    </row>
    <row r="478" spans="8:32" s="61" customFormat="1" ht="12.75">
      <c r="H478" s="294"/>
      <c r="I478" s="294"/>
      <c r="J478" s="294"/>
      <c r="K478" s="294"/>
      <c r="L478" s="294"/>
      <c r="M478" s="294"/>
      <c r="N478" s="294"/>
      <c r="AC478" s="294"/>
      <c r="AF478" s="294"/>
    </row>
    <row r="479" spans="8:32" s="61" customFormat="1" ht="12.75">
      <c r="H479" s="294"/>
      <c r="I479" s="294"/>
      <c r="J479" s="294"/>
      <c r="K479" s="294"/>
      <c r="L479" s="294"/>
      <c r="M479" s="294"/>
      <c r="N479" s="294"/>
      <c r="AC479" s="294"/>
      <c r="AF479" s="294"/>
    </row>
    <row r="480" spans="8:32" s="61" customFormat="1" ht="12.75">
      <c r="H480" s="294"/>
      <c r="I480" s="294"/>
      <c r="J480" s="294"/>
      <c r="K480" s="294"/>
      <c r="L480" s="294"/>
      <c r="M480" s="294"/>
      <c r="N480" s="294"/>
      <c r="AC480" s="294"/>
      <c r="AF480" s="294"/>
    </row>
    <row r="481" spans="8:32" s="61" customFormat="1" ht="12.75">
      <c r="H481" s="294"/>
      <c r="I481" s="294"/>
      <c r="J481" s="294"/>
      <c r="K481" s="294"/>
      <c r="L481" s="294"/>
      <c r="M481" s="294"/>
      <c r="N481" s="294"/>
      <c r="AC481" s="294"/>
      <c r="AF481" s="294"/>
    </row>
    <row r="482" spans="8:32" s="61" customFormat="1" ht="12.75">
      <c r="H482" s="294"/>
      <c r="I482" s="294"/>
      <c r="J482" s="294"/>
      <c r="K482" s="294"/>
      <c r="L482" s="294"/>
      <c r="M482" s="294"/>
      <c r="N482" s="294"/>
      <c r="AC482" s="294"/>
      <c r="AF482" s="294"/>
    </row>
    <row r="483" spans="8:32" s="61" customFormat="1" ht="12.75">
      <c r="H483" s="294"/>
      <c r="I483" s="294"/>
      <c r="J483" s="294"/>
      <c r="K483" s="294"/>
      <c r="L483" s="294"/>
      <c r="M483" s="294"/>
      <c r="N483" s="294"/>
      <c r="AC483" s="294"/>
      <c r="AF483" s="294"/>
    </row>
    <row r="484" spans="8:32" s="61" customFormat="1" ht="12.75">
      <c r="H484" s="294"/>
      <c r="I484" s="294"/>
      <c r="J484" s="294"/>
      <c r="K484" s="294"/>
      <c r="L484" s="294"/>
      <c r="M484" s="294"/>
      <c r="N484" s="294"/>
      <c r="AC484" s="294"/>
      <c r="AF484" s="294"/>
    </row>
    <row r="485" spans="8:32" s="61" customFormat="1" ht="12.75">
      <c r="H485" s="294"/>
      <c r="I485" s="294"/>
      <c r="J485" s="294"/>
      <c r="K485" s="294"/>
      <c r="L485" s="294"/>
      <c r="M485" s="294"/>
      <c r="N485" s="294"/>
      <c r="AC485" s="294"/>
      <c r="AF485" s="294"/>
    </row>
    <row r="486" spans="8:32" s="61" customFormat="1" ht="12.75">
      <c r="H486" s="294"/>
      <c r="I486" s="294"/>
      <c r="J486" s="294"/>
      <c r="K486" s="294"/>
      <c r="L486" s="294"/>
      <c r="M486" s="294"/>
      <c r="N486" s="294"/>
      <c r="AC486" s="294"/>
      <c r="AF486" s="294"/>
    </row>
    <row r="487" spans="8:32" s="61" customFormat="1" ht="12.75">
      <c r="H487" s="294"/>
      <c r="I487" s="294"/>
      <c r="J487" s="294"/>
      <c r="K487" s="294"/>
      <c r="L487" s="294"/>
      <c r="M487" s="294"/>
      <c r="N487" s="294"/>
      <c r="AC487" s="294"/>
      <c r="AF487" s="294"/>
    </row>
    <row r="488" spans="8:32" s="61" customFormat="1" ht="12.75">
      <c r="H488" s="294"/>
      <c r="I488" s="294"/>
      <c r="J488" s="294"/>
      <c r="K488" s="294"/>
      <c r="L488" s="294"/>
      <c r="M488" s="294"/>
      <c r="N488" s="294"/>
      <c r="AC488" s="294"/>
      <c r="AF488" s="294"/>
    </row>
    <row r="489" spans="8:32" s="61" customFormat="1" ht="12.75">
      <c r="H489" s="294"/>
      <c r="I489" s="294"/>
      <c r="J489" s="294"/>
      <c r="K489" s="294"/>
      <c r="L489" s="294"/>
      <c r="M489" s="294"/>
      <c r="N489" s="294"/>
      <c r="AC489" s="294"/>
      <c r="AF489" s="294"/>
    </row>
    <row r="490" spans="8:32" s="61" customFormat="1" ht="12.75">
      <c r="H490" s="294"/>
      <c r="I490" s="294"/>
      <c r="J490" s="294"/>
      <c r="K490" s="294"/>
      <c r="L490" s="294"/>
      <c r="M490" s="294"/>
      <c r="N490" s="294"/>
      <c r="AC490" s="294"/>
      <c r="AF490" s="294"/>
    </row>
    <row r="491" spans="8:32" s="61" customFormat="1" ht="12.75">
      <c r="H491" s="294"/>
      <c r="I491" s="294"/>
      <c r="J491" s="294"/>
      <c r="K491" s="294"/>
      <c r="L491" s="294"/>
      <c r="M491" s="294"/>
      <c r="N491" s="294"/>
      <c r="AC491" s="294"/>
      <c r="AF491" s="294"/>
    </row>
    <row r="492" spans="8:32" s="61" customFormat="1" ht="12.75">
      <c r="H492" s="294"/>
      <c r="I492" s="294"/>
      <c r="J492" s="294"/>
      <c r="K492" s="294"/>
      <c r="L492" s="294"/>
      <c r="M492" s="294"/>
      <c r="N492" s="294"/>
      <c r="AC492" s="294"/>
      <c r="AF492" s="294"/>
    </row>
    <row r="493" spans="8:32" s="61" customFormat="1" ht="12.75">
      <c r="H493" s="294"/>
      <c r="I493" s="294"/>
      <c r="J493" s="294"/>
      <c r="K493" s="294"/>
      <c r="L493" s="294"/>
      <c r="M493" s="294"/>
      <c r="N493" s="294"/>
      <c r="AC493" s="294"/>
      <c r="AF493" s="294"/>
    </row>
    <row r="494" spans="8:32" s="61" customFormat="1" ht="12.75">
      <c r="H494" s="294"/>
      <c r="I494" s="294"/>
      <c r="J494" s="294"/>
      <c r="K494" s="294"/>
      <c r="L494" s="294"/>
      <c r="M494" s="294"/>
      <c r="N494" s="294"/>
      <c r="AC494" s="294"/>
      <c r="AF494" s="294"/>
    </row>
    <row r="495" spans="8:32" s="61" customFormat="1" ht="12.75">
      <c r="H495" s="294"/>
      <c r="I495" s="294"/>
      <c r="J495" s="294"/>
      <c r="K495" s="294"/>
      <c r="L495" s="294"/>
      <c r="M495" s="294"/>
      <c r="N495" s="294"/>
      <c r="AC495" s="294"/>
      <c r="AF495" s="294"/>
    </row>
    <row r="496" spans="8:32" s="61" customFormat="1" ht="12.75">
      <c r="H496" s="294"/>
      <c r="I496" s="294"/>
      <c r="J496" s="294"/>
      <c r="K496" s="294"/>
      <c r="L496" s="294"/>
      <c r="M496" s="294"/>
      <c r="N496" s="294"/>
      <c r="AC496" s="294"/>
      <c r="AF496" s="294"/>
    </row>
    <row r="497" spans="8:32" s="61" customFormat="1" ht="12.75">
      <c r="H497" s="294"/>
      <c r="I497" s="294"/>
      <c r="J497" s="294"/>
      <c r="K497" s="294"/>
      <c r="L497" s="294"/>
      <c r="M497" s="294"/>
      <c r="N497" s="294"/>
      <c r="AC497" s="294"/>
      <c r="AF497" s="294"/>
    </row>
    <row r="498" spans="8:32" s="61" customFormat="1" ht="12.75">
      <c r="H498" s="294"/>
      <c r="I498" s="294"/>
      <c r="J498" s="294"/>
      <c r="K498" s="294"/>
      <c r="L498" s="294"/>
      <c r="M498" s="294"/>
      <c r="N498" s="294"/>
      <c r="AC498" s="294"/>
      <c r="AF498" s="294"/>
    </row>
    <row r="499" spans="8:32" s="61" customFormat="1" ht="12.75">
      <c r="H499" s="294"/>
      <c r="I499" s="294"/>
      <c r="J499" s="294"/>
      <c r="K499" s="294"/>
      <c r="L499" s="294"/>
      <c r="M499" s="294"/>
      <c r="N499" s="294"/>
      <c r="AC499" s="294"/>
      <c r="AF499" s="294"/>
    </row>
    <row r="500" spans="8:32" s="61" customFormat="1" ht="12.75">
      <c r="H500" s="294"/>
      <c r="I500" s="294"/>
      <c r="J500" s="294"/>
      <c r="K500" s="294"/>
      <c r="L500" s="294"/>
      <c r="M500" s="294"/>
      <c r="N500" s="294"/>
      <c r="AC500" s="294"/>
      <c r="AF500" s="294"/>
    </row>
    <row r="501" spans="8:32" s="61" customFormat="1" ht="12.75">
      <c r="H501" s="294"/>
      <c r="I501" s="294"/>
      <c r="J501" s="294"/>
      <c r="K501" s="294"/>
      <c r="L501" s="294"/>
      <c r="M501" s="294"/>
      <c r="N501" s="294"/>
      <c r="AC501" s="294"/>
      <c r="AF501" s="294"/>
    </row>
    <row r="502" spans="8:32" s="61" customFormat="1" ht="12.75">
      <c r="H502" s="294"/>
      <c r="I502" s="294"/>
      <c r="J502" s="294"/>
      <c r="K502" s="294"/>
      <c r="L502" s="294"/>
      <c r="M502" s="294"/>
      <c r="N502" s="294"/>
      <c r="AC502" s="294"/>
      <c r="AF502" s="294"/>
    </row>
    <row r="503" spans="8:32" s="61" customFormat="1" ht="12.75">
      <c r="H503" s="294"/>
      <c r="I503" s="294"/>
      <c r="J503" s="294"/>
      <c r="K503" s="294"/>
      <c r="L503" s="294"/>
      <c r="M503" s="294"/>
      <c r="N503" s="294"/>
      <c r="AC503" s="294"/>
      <c r="AF503" s="294"/>
    </row>
    <row r="504" spans="8:32" s="61" customFormat="1" ht="12.75">
      <c r="H504" s="294"/>
      <c r="I504" s="294"/>
      <c r="J504" s="294"/>
      <c r="K504" s="294"/>
      <c r="L504" s="294"/>
      <c r="M504" s="294"/>
      <c r="N504" s="294"/>
      <c r="AC504" s="294"/>
      <c r="AF504" s="294"/>
    </row>
    <row r="505" spans="8:32" s="61" customFormat="1" ht="12.75">
      <c r="H505" s="294"/>
      <c r="I505" s="294"/>
      <c r="J505" s="294"/>
      <c r="K505" s="294"/>
      <c r="L505" s="294"/>
      <c r="M505" s="294"/>
      <c r="N505" s="294"/>
      <c r="AC505" s="294"/>
      <c r="AF505" s="294"/>
    </row>
    <row r="506" spans="8:32" s="61" customFormat="1" ht="12.75">
      <c r="H506" s="294"/>
      <c r="I506" s="294"/>
      <c r="J506" s="294"/>
      <c r="K506" s="294"/>
      <c r="L506" s="294"/>
      <c r="M506" s="294"/>
      <c r="N506" s="294"/>
      <c r="AC506" s="294"/>
      <c r="AF506" s="294"/>
    </row>
    <row r="507" spans="8:32" s="61" customFormat="1" ht="12.75">
      <c r="H507" s="294"/>
      <c r="I507" s="294"/>
      <c r="J507" s="294"/>
      <c r="K507" s="294"/>
      <c r="L507" s="294"/>
      <c r="M507" s="294"/>
      <c r="N507" s="294"/>
      <c r="AC507" s="294"/>
      <c r="AF507" s="294"/>
    </row>
    <row r="508" spans="8:32" s="61" customFormat="1" ht="12.75">
      <c r="H508" s="294"/>
      <c r="I508" s="294"/>
      <c r="J508" s="294"/>
      <c r="K508" s="294"/>
      <c r="L508" s="294"/>
      <c r="M508" s="294"/>
      <c r="N508" s="294"/>
      <c r="AC508" s="294"/>
      <c r="AF508" s="294"/>
    </row>
    <row r="509" spans="8:32" s="61" customFormat="1" ht="12.75">
      <c r="H509" s="294"/>
      <c r="I509" s="294"/>
      <c r="J509" s="294"/>
      <c r="K509" s="294"/>
      <c r="L509" s="294"/>
      <c r="M509" s="294"/>
      <c r="N509" s="294"/>
      <c r="AC509" s="294"/>
      <c r="AF509" s="294"/>
    </row>
    <row r="510" spans="8:32" s="61" customFormat="1" ht="12.75">
      <c r="H510" s="294"/>
      <c r="I510" s="294"/>
      <c r="J510" s="294"/>
      <c r="K510" s="294"/>
      <c r="L510" s="294"/>
      <c r="M510" s="294"/>
      <c r="N510" s="294"/>
      <c r="AC510" s="294"/>
      <c r="AF510" s="294"/>
    </row>
    <row r="511" spans="8:32" s="61" customFormat="1" ht="12.75">
      <c r="H511" s="294"/>
      <c r="I511" s="294"/>
      <c r="J511" s="294"/>
      <c r="K511" s="294"/>
      <c r="L511" s="294"/>
      <c r="M511" s="294"/>
      <c r="N511" s="294"/>
      <c r="AC511" s="294"/>
      <c r="AF511" s="294"/>
    </row>
    <row r="512" spans="8:32" s="61" customFormat="1" ht="12.75">
      <c r="H512" s="294"/>
      <c r="I512" s="294"/>
      <c r="J512" s="294"/>
      <c r="K512" s="294"/>
      <c r="L512" s="294"/>
      <c r="M512" s="294"/>
      <c r="N512" s="294"/>
      <c r="AC512" s="294"/>
      <c r="AF512" s="294"/>
    </row>
    <row r="513" spans="8:32" s="61" customFormat="1" ht="12.75">
      <c r="H513" s="294"/>
      <c r="I513" s="294"/>
      <c r="J513" s="294"/>
      <c r="K513" s="294"/>
      <c r="L513" s="294"/>
      <c r="M513" s="294"/>
      <c r="N513" s="294"/>
      <c r="AC513" s="294"/>
      <c r="AF513" s="294"/>
    </row>
    <row r="514" spans="8:32" s="61" customFormat="1" ht="12.75">
      <c r="H514" s="294"/>
      <c r="I514" s="294"/>
      <c r="J514" s="294"/>
      <c r="K514" s="294"/>
      <c r="L514" s="294"/>
      <c r="M514" s="294"/>
      <c r="N514" s="294"/>
      <c r="AC514" s="294"/>
      <c r="AF514" s="294"/>
    </row>
    <row r="515" spans="8:32" s="61" customFormat="1" ht="12.75">
      <c r="H515" s="294"/>
      <c r="I515" s="294"/>
      <c r="J515" s="294"/>
      <c r="K515" s="294"/>
      <c r="L515" s="294"/>
      <c r="M515" s="294"/>
      <c r="N515" s="294"/>
      <c r="AC515" s="294"/>
      <c r="AF515" s="294"/>
    </row>
    <row r="516" spans="8:32" s="61" customFormat="1" ht="12.75">
      <c r="H516" s="294"/>
      <c r="I516" s="294"/>
      <c r="J516" s="294"/>
      <c r="K516" s="294"/>
      <c r="L516" s="294"/>
      <c r="M516" s="294"/>
      <c r="N516" s="294"/>
      <c r="AC516" s="294"/>
      <c r="AF516" s="294"/>
    </row>
    <row r="517" spans="8:32" s="61" customFormat="1" ht="12.75">
      <c r="H517" s="294"/>
      <c r="I517" s="294"/>
      <c r="J517" s="294"/>
      <c r="K517" s="294"/>
      <c r="L517" s="294"/>
      <c r="M517" s="294"/>
      <c r="N517" s="294"/>
      <c r="AC517" s="294"/>
      <c r="AF517" s="294"/>
    </row>
    <row r="518" spans="8:32" s="61" customFormat="1" ht="12.75">
      <c r="H518" s="294"/>
      <c r="I518" s="294"/>
      <c r="J518" s="294"/>
      <c r="K518" s="294"/>
      <c r="L518" s="294"/>
      <c r="M518" s="294"/>
      <c r="N518" s="294"/>
      <c r="AC518" s="294"/>
      <c r="AF518" s="294"/>
    </row>
    <row r="519" spans="8:32" s="61" customFormat="1" ht="12.75">
      <c r="H519" s="294"/>
      <c r="I519" s="294"/>
      <c r="J519" s="294"/>
      <c r="K519" s="294"/>
      <c r="L519" s="294"/>
      <c r="M519" s="294"/>
      <c r="N519" s="294"/>
      <c r="AC519" s="294"/>
      <c r="AF519" s="294"/>
    </row>
    <row r="520" spans="8:32" s="61" customFormat="1" ht="12.75">
      <c r="H520" s="294"/>
      <c r="I520" s="294"/>
      <c r="J520" s="294"/>
      <c r="K520" s="294"/>
      <c r="L520" s="294"/>
      <c r="M520" s="294"/>
      <c r="N520" s="294"/>
      <c r="AC520" s="294"/>
      <c r="AF520" s="294"/>
    </row>
    <row r="521" spans="8:32" s="61" customFormat="1" ht="12.75">
      <c r="H521" s="294"/>
      <c r="I521" s="294"/>
      <c r="J521" s="294"/>
      <c r="K521" s="294"/>
      <c r="L521" s="294"/>
      <c r="M521" s="294"/>
      <c r="N521" s="294"/>
      <c r="AC521" s="294"/>
      <c r="AF521" s="294"/>
    </row>
    <row r="522" spans="8:32" s="61" customFormat="1" ht="12.75">
      <c r="H522" s="294"/>
      <c r="I522" s="294"/>
      <c r="J522" s="294"/>
      <c r="K522" s="294"/>
      <c r="L522" s="294"/>
      <c r="M522" s="294"/>
      <c r="N522" s="294"/>
      <c r="AC522" s="294"/>
      <c r="AF522" s="294"/>
    </row>
    <row r="523" spans="8:32" s="61" customFormat="1" ht="12.75">
      <c r="H523" s="294"/>
      <c r="I523" s="294"/>
      <c r="J523" s="294"/>
      <c r="K523" s="294"/>
      <c r="L523" s="294"/>
      <c r="M523" s="294"/>
      <c r="N523" s="294"/>
      <c r="AC523" s="294"/>
      <c r="AF523" s="294"/>
    </row>
    <row r="524" spans="8:32" s="61" customFormat="1" ht="12.75">
      <c r="H524" s="294"/>
      <c r="I524" s="294"/>
      <c r="J524" s="294"/>
      <c r="K524" s="294"/>
      <c r="L524" s="294"/>
      <c r="M524" s="294"/>
      <c r="N524" s="294"/>
      <c r="AC524" s="294"/>
      <c r="AF524" s="294"/>
    </row>
    <row r="525" spans="8:32" s="61" customFormat="1" ht="12.75">
      <c r="H525" s="294"/>
      <c r="I525" s="294"/>
      <c r="J525" s="294"/>
      <c r="K525" s="294"/>
      <c r="L525" s="294"/>
      <c r="M525" s="294"/>
      <c r="N525" s="294"/>
      <c r="AC525" s="294"/>
      <c r="AF525" s="294"/>
    </row>
    <row r="526" spans="8:32" s="61" customFormat="1" ht="12.75">
      <c r="H526" s="294"/>
      <c r="I526" s="294"/>
      <c r="J526" s="294"/>
      <c r="K526" s="294"/>
      <c r="L526" s="294"/>
      <c r="M526" s="294"/>
      <c r="N526" s="294"/>
      <c r="AC526" s="294"/>
      <c r="AF526" s="294"/>
    </row>
    <row r="527" spans="8:32" s="61" customFormat="1" ht="12.75">
      <c r="H527" s="294"/>
      <c r="I527" s="294"/>
      <c r="J527" s="294"/>
      <c r="K527" s="294"/>
      <c r="L527" s="294"/>
      <c r="M527" s="294"/>
      <c r="N527" s="294"/>
      <c r="AC527" s="294"/>
      <c r="AF527" s="294"/>
    </row>
    <row r="528" spans="8:32" s="61" customFormat="1" ht="12.75">
      <c r="H528" s="294"/>
      <c r="I528" s="294"/>
      <c r="J528" s="294"/>
      <c r="K528" s="294"/>
      <c r="L528" s="294"/>
      <c r="M528" s="294"/>
      <c r="N528" s="294"/>
      <c r="AC528" s="294"/>
      <c r="AF528" s="294"/>
    </row>
    <row r="529" spans="8:32" s="61" customFormat="1" ht="12.75">
      <c r="H529" s="294"/>
      <c r="I529" s="294"/>
      <c r="J529" s="294"/>
      <c r="K529" s="294"/>
      <c r="L529" s="294"/>
      <c r="M529" s="294"/>
      <c r="N529" s="294"/>
      <c r="AC529" s="294"/>
      <c r="AF529" s="294"/>
    </row>
    <row r="530" spans="8:32" s="61" customFormat="1" ht="12.75">
      <c r="H530" s="294"/>
      <c r="I530" s="294"/>
      <c r="J530" s="294"/>
      <c r="K530" s="294"/>
      <c r="L530" s="294"/>
      <c r="M530" s="294"/>
      <c r="N530" s="294"/>
      <c r="AC530" s="294"/>
      <c r="AF530" s="294"/>
    </row>
    <row r="531" spans="8:32" s="61" customFormat="1" ht="12.75">
      <c r="H531" s="294"/>
      <c r="I531" s="294"/>
      <c r="J531" s="294"/>
      <c r="K531" s="294"/>
      <c r="L531" s="294"/>
      <c r="M531" s="294"/>
      <c r="N531" s="294"/>
      <c r="AC531" s="294"/>
      <c r="AF531" s="294"/>
    </row>
    <row r="532" spans="8:32" s="61" customFormat="1" ht="12.75">
      <c r="H532" s="294"/>
      <c r="I532" s="294"/>
      <c r="J532" s="294"/>
      <c r="K532" s="294"/>
      <c r="L532" s="294"/>
      <c r="M532" s="294"/>
      <c r="N532" s="294"/>
      <c r="AC532" s="294"/>
      <c r="AF532" s="294"/>
    </row>
    <row r="533" spans="8:32" s="61" customFormat="1" ht="12.75">
      <c r="H533" s="294"/>
      <c r="I533" s="294"/>
      <c r="J533" s="294"/>
      <c r="K533" s="294"/>
      <c r="L533" s="294"/>
      <c r="M533" s="294"/>
      <c r="N533" s="294"/>
      <c r="AC533" s="294"/>
      <c r="AF533" s="294"/>
    </row>
    <row r="534" spans="8:32" s="61" customFormat="1" ht="12.75">
      <c r="H534" s="294"/>
      <c r="I534" s="294"/>
      <c r="J534" s="294"/>
      <c r="K534" s="294"/>
      <c r="L534" s="294"/>
      <c r="M534" s="294"/>
      <c r="N534" s="294"/>
      <c r="AC534" s="294"/>
      <c r="AF534" s="294"/>
    </row>
    <row r="535" spans="8:32" s="61" customFormat="1" ht="12.75">
      <c r="H535" s="294"/>
      <c r="I535" s="294"/>
      <c r="J535" s="294"/>
      <c r="K535" s="294"/>
      <c r="L535" s="294"/>
      <c r="M535" s="294"/>
      <c r="N535" s="294"/>
      <c r="AC535" s="294"/>
      <c r="AF535" s="294"/>
    </row>
    <row r="536" spans="8:32" s="61" customFormat="1" ht="12.75">
      <c r="H536" s="294"/>
      <c r="I536" s="294"/>
      <c r="J536" s="294"/>
      <c r="K536" s="294"/>
      <c r="L536" s="294"/>
      <c r="M536" s="294"/>
      <c r="N536" s="294"/>
      <c r="AC536" s="294"/>
      <c r="AF536" s="294"/>
    </row>
    <row r="537" spans="8:32" s="61" customFormat="1" ht="12.75">
      <c r="H537" s="294"/>
      <c r="I537" s="294"/>
      <c r="J537" s="294"/>
      <c r="K537" s="294"/>
      <c r="L537" s="294"/>
      <c r="M537" s="294"/>
      <c r="N537" s="294"/>
      <c r="AC537" s="294"/>
      <c r="AF537" s="294"/>
    </row>
    <row r="538" spans="8:32" s="61" customFormat="1" ht="12.75">
      <c r="H538" s="294"/>
      <c r="I538" s="294"/>
      <c r="J538" s="294"/>
      <c r="K538" s="294"/>
      <c r="L538" s="294"/>
      <c r="M538" s="294"/>
      <c r="N538" s="294"/>
      <c r="AC538" s="294"/>
      <c r="AF538" s="294"/>
    </row>
    <row r="539" spans="8:32" s="61" customFormat="1" ht="12.75">
      <c r="H539" s="294"/>
      <c r="I539" s="294"/>
      <c r="J539" s="294"/>
      <c r="K539" s="294"/>
      <c r="L539" s="294"/>
      <c r="M539" s="294"/>
      <c r="N539" s="294"/>
      <c r="AC539" s="294"/>
      <c r="AF539" s="294"/>
    </row>
    <row r="540" spans="8:32" s="61" customFormat="1" ht="12.75">
      <c r="H540" s="294"/>
      <c r="I540" s="294"/>
      <c r="J540" s="294"/>
      <c r="K540" s="294"/>
      <c r="L540" s="294"/>
      <c r="M540" s="294"/>
      <c r="N540" s="294"/>
      <c r="AC540" s="294"/>
      <c r="AF540" s="294"/>
    </row>
    <row r="541" spans="8:32" s="61" customFormat="1" ht="12.75">
      <c r="H541" s="294"/>
      <c r="I541" s="294"/>
      <c r="J541" s="294"/>
      <c r="K541" s="294"/>
      <c r="L541" s="294"/>
      <c r="M541" s="294"/>
      <c r="N541" s="294"/>
      <c r="AC541" s="294"/>
      <c r="AF541" s="294"/>
    </row>
    <row r="542" spans="8:32" s="61" customFormat="1" ht="12.75">
      <c r="H542" s="294"/>
      <c r="I542" s="294"/>
      <c r="J542" s="294"/>
      <c r="K542" s="294"/>
      <c r="L542" s="294"/>
      <c r="M542" s="294"/>
      <c r="N542" s="294"/>
      <c r="AC542" s="294"/>
      <c r="AF542" s="294"/>
    </row>
    <row r="543" spans="8:32" s="61" customFormat="1" ht="12.75">
      <c r="H543" s="294"/>
      <c r="I543" s="294"/>
      <c r="J543" s="294"/>
      <c r="K543" s="294"/>
      <c r="L543" s="294"/>
      <c r="M543" s="294"/>
      <c r="N543" s="294"/>
      <c r="AC543" s="294"/>
      <c r="AF543" s="294"/>
    </row>
    <row r="544" spans="8:32" s="61" customFormat="1" ht="12.75">
      <c r="H544" s="294"/>
      <c r="I544" s="294"/>
      <c r="J544" s="294"/>
      <c r="K544" s="294"/>
      <c r="L544" s="294"/>
      <c r="M544" s="294"/>
      <c r="N544" s="294"/>
      <c r="AC544" s="294"/>
      <c r="AF544" s="294"/>
    </row>
    <row r="545" spans="8:32" s="61" customFormat="1" ht="12.75">
      <c r="H545" s="294"/>
      <c r="I545" s="294"/>
      <c r="J545" s="294"/>
      <c r="K545" s="294"/>
      <c r="L545" s="294"/>
      <c r="M545" s="294"/>
      <c r="N545" s="294"/>
      <c r="AC545" s="294"/>
      <c r="AF545" s="294"/>
    </row>
    <row r="546" spans="8:32" s="61" customFormat="1" ht="12.75">
      <c r="H546" s="294"/>
      <c r="I546" s="294"/>
      <c r="J546" s="294"/>
      <c r="K546" s="294"/>
      <c r="L546" s="294"/>
      <c r="M546" s="294"/>
      <c r="N546" s="294"/>
      <c r="AC546" s="294"/>
      <c r="AF546" s="294"/>
    </row>
    <row r="547" spans="8:32" s="61" customFormat="1" ht="12.75">
      <c r="H547" s="294"/>
      <c r="I547" s="294"/>
      <c r="J547" s="294"/>
      <c r="K547" s="294"/>
      <c r="L547" s="294"/>
      <c r="M547" s="294"/>
      <c r="N547" s="294"/>
      <c r="AC547" s="294"/>
      <c r="AF547" s="294"/>
    </row>
    <row r="548" spans="8:32" s="61" customFormat="1" ht="12.75">
      <c r="H548" s="294"/>
      <c r="I548" s="294"/>
      <c r="J548" s="294"/>
      <c r="K548" s="294"/>
      <c r="L548" s="294"/>
      <c r="M548" s="294"/>
      <c r="N548" s="294"/>
      <c r="AC548" s="294"/>
      <c r="AF548" s="294"/>
    </row>
    <row r="549" spans="8:32" s="61" customFormat="1" ht="12.75">
      <c r="H549" s="294"/>
      <c r="I549" s="294"/>
      <c r="J549" s="294"/>
      <c r="K549" s="294"/>
      <c r="L549" s="294"/>
      <c r="M549" s="294"/>
      <c r="N549" s="294"/>
      <c r="AC549" s="294"/>
      <c r="AF549" s="294"/>
    </row>
    <row r="550" spans="8:32" s="61" customFormat="1" ht="12.75">
      <c r="H550" s="294"/>
      <c r="I550" s="294"/>
      <c r="J550" s="294"/>
      <c r="K550" s="294"/>
      <c r="L550" s="294"/>
      <c r="M550" s="294"/>
      <c r="N550" s="294"/>
      <c r="AC550" s="294"/>
      <c r="AF550" s="294"/>
    </row>
    <row r="551" spans="8:32" s="61" customFormat="1" ht="12.75">
      <c r="H551" s="294"/>
      <c r="I551" s="294"/>
      <c r="J551" s="294"/>
      <c r="K551" s="294"/>
      <c r="L551" s="294"/>
      <c r="M551" s="294"/>
      <c r="N551" s="294"/>
      <c r="AC551" s="294"/>
      <c r="AF551" s="294"/>
    </row>
    <row r="552" spans="8:32" s="61" customFormat="1" ht="12.75">
      <c r="H552" s="294"/>
      <c r="I552" s="294"/>
      <c r="J552" s="294"/>
      <c r="K552" s="294"/>
      <c r="L552" s="294"/>
      <c r="M552" s="294"/>
      <c r="N552" s="294"/>
      <c r="AC552" s="294"/>
      <c r="AF552" s="294"/>
    </row>
    <row r="553" spans="8:32" s="61" customFormat="1" ht="12.75">
      <c r="H553" s="294"/>
      <c r="I553" s="294"/>
      <c r="J553" s="294"/>
      <c r="K553" s="294"/>
      <c r="L553" s="294"/>
      <c r="M553" s="294"/>
      <c r="N553" s="294"/>
      <c r="AC553" s="294"/>
      <c r="AF553" s="294"/>
    </row>
    <row r="554" spans="8:32" s="61" customFormat="1" ht="12.75">
      <c r="H554" s="294"/>
      <c r="I554" s="294"/>
      <c r="J554" s="294"/>
      <c r="K554" s="294"/>
      <c r="L554" s="294"/>
      <c r="M554" s="294"/>
      <c r="N554" s="294"/>
      <c r="AC554" s="294"/>
      <c r="AF554" s="294"/>
    </row>
    <row r="555" spans="8:32" s="61" customFormat="1" ht="12.75">
      <c r="H555" s="294"/>
      <c r="I555" s="294"/>
      <c r="J555" s="294"/>
      <c r="K555" s="294"/>
      <c r="L555" s="294"/>
      <c r="M555" s="294"/>
      <c r="N555" s="294"/>
      <c r="AC555" s="294"/>
      <c r="AF555" s="294"/>
    </row>
    <row r="556" spans="8:32" s="61" customFormat="1" ht="12.75">
      <c r="H556" s="294"/>
      <c r="I556" s="294"/>
      <c r="J556" s="294"/>
      <c r="K556" s="294"/>
      <c r="L556" s="294"/>
      <c r="M556" s="294"/>
      <c r="N556" s="294"/>
      <c r="AC556" s="294"/>
      <c r="AF556" s="294"/>
    </row>
    <row r="557" spans="8:32" s="61" customFormat="1" ht="12.75">
      <c r="H557" s="294"/>
      <c r="I557" s="294"/>
      <c r="J557" s="294"/>
      <c r="K557" s="294"/>
      <c r="L557" s="294"/>
      <c r="M557" s="294"/>
      <c r="N557" s="294"/>
      <c r="AC557" s="294"/>
      <c r="AF557" s="294"/>
    </row>
    <row r="558" spans="8:32" s="61" customFormat="1" ht="12.75">
      <c r="H558" s="294"/>
      <c r="I558" s="294"/>
      <c r="J558" s="294"/>
      <c r="K558" s="294"/>
      <c r="L558" s="294"/>
      <c r="M558" s="294"/>
      <c r="N558" s="294"/>
      <c r="AC558" s="294"/>
      <c r="AF558" s="294"/>
    </row>
    <row r="559" spans="8:32" s="61" customFormat="1" ht="12.75">
      <c r="H559" s="294"/>
      <c r="I559" s="294"/>
      <c r="J559" s="294"/>
      <c r="K559" s="294"/>
      <c r="L559" s="294"/>
      <c r="M559" s="294"/>
      <c r="N559" s="294"/>
      <c r="AC559" s="294"/>
      <c r="AF559" s="294"/>
    </row>
    <row r="560" spans="8:32" s="61" customFormat="1" ht="12.75">
      <c r="H560" s="294"/>
      <c r="I560" s="294"/>
      <c r="J560" s="294"/>
      <c r="K560" s="294"/>
      <c r="L560" s="294"/>
      <c r="M560" s="294"/>
      <c r="N560" s="294"/>
      <c r="AC560" s="294"/>
      <c r="AF560" s="294"/>
    </row>
    <row r="561" spans="8:32" s="61" customFormat="1" ht="12.75">
      <c r="H561" s="294"/>
      <c r="I561" s="294"/>
      <c r="J561" s="294"/>
      <c r="K561" s="294"/>
      <c r="L561" s="294"/>
      <c r="M561" s="294"/>
      <c r="N561" s="294"/>
      <c r="AC561" s="294"/>
      <c r="AF561" s="294"/>
    </row>
    <row r="562" spans="8:32" s="61" customFormat="1" ht="12.75">
      <c r="H562" s="294"/>
      <c r="I562" s="294"/>
      <c r="J562" s="294"/>
      <c r="K562" s="294"/>
      <c r="L562" s="294"/>
      <c r="M562" s="294"/>
      <c r="N562" s="294"/>
      <c r="AC562" s="294"/>
      <c r="AF562" s="294"/>
    </row>
    <row r="563" spans="8:32" s="61" customFormat="1" ht="12.75">
      <c r="H563" s="294"/>
      <c r="I563" s="294"/>
      <c r="J563" s="294"/>
      <c r="K563" s="294"/>
      <c r="L563" s="294"/>
      <c r="M563" s="294"/>
      <c r="N563" s="294"/>
      <c r="AC563" s="294"/>
      <c r="AF563" s="294"/>
    </row>
    <row r="564" spans="8:32" s="61" customFormat="1" ht="12.75">
      <c r="H564" s="294"/>
      <c r="I564" s="294"/>
      <c r="J564" s="294"/>
      <c r="K564" s="294"/>
      <c r="L564" s="294"/>
      <c r="M564" s="294"/>
      <c r="N564" s="294"/>
      <c r="AC564" s="294"/>
      <c r="AF564" s="294"/>
    </row>
    <row r="565" spans="8:32" s="61" customFormat="1" ht="12.75">
      <c r="H565" s="294"/>
      <c r="I565" s="294"/>
      <c r="J565" s="294"/>
      <c r="K565" s="294"/>
      <c r="L565" s="294"/>
      <c r="M565" s="294"/>
      <c r="N565" s="294"/>
      <c r="AC565" s="294"/>
      <c r="AF565" s="294"/>
    </row>
    <row r="566" spans="8:32" s="61" customFormat="1" ht="12.75">
      <c r="H566" s="294"/>
      <c r="I566" s="294"/>
      <c r="J566" s="294"/>
      <c r="K566" s="294"/>
      <c r="L566" s="294"/>
      <c r="M566" s="294"/>
      <c r="N566" s="294"/>
      <c r="AC566" s="294"/>
      <c r="AF566" s="294"/>
    </row>
    <row r="567" spans="8:32" s="61" customFormat="1" ht="12.75">
      <c r="H567" s="294"/>
      <c r="I567" s="294"/>
      <c r="J567" s="294"/>
      <c r="K567" s="294"/>
      <c r="L567" s="294"/>
      <c r="M567" s="294"/>
      <c r="N567" s="294"/>
      <c r="AC567" s="294"/>
      <c r="AF567" s="294"/>
    </row>
    <row r="568" spans="8:32" s="61" customFormat="1" ht="12.75">
      <c r="H568" s="294"/>
      <c r="I568" s="294"/>
      <c r="J568" s="294"/>
      <c r="K568" s="294"/>
      <c r="L568" s="294"/>
      <c r="M568" s="294"/>
      <c r="N568" s="294"/>
      <c r="AC568" s="294"/>
      <c r="AF568" s="294"/>
    </row>
    <row r="569" spans="8:32" s="61" customFormat="1" ht="12.75">
      <c r="H569" s="294"/>
      <c r="I569" s="294"/>
      <c r="J569" s="294"/>
      <c r="K569" s="294"/>
      <c r="L569" s="294"/>
      <c r="M569" s="294"/>
      <c r="N569" s="294"/>
      <c r="AC569" s="294"/>
      <c r="AF569" s="294"/>
    </row>
    <row r="570" spans="8:32" s="61" customFormat="1" ht="12.75">
      <c r="H570" s="294"/>
      <c r="I570" s="294"/>
      <c r="J570" s="294"/>
      <c r="K570" s="294"/>
      <c r="L570" s="294"/>
      <c r="M570" s="294"/>
      <c r="N570" s="294"/>
      <c r="AC570" s="294"/>
      <c r="AF570" s="294"/>
    </row>
    <row r="571" spans="8:32" s="61" customFormat="1" ht="12.75">
      <c r="H571" s="294"/>
      <c r="I571" s="294"/>
      <c r="J571" s="294"/>
      <c r="K571" s="294"/>
      <c r="L571" s="294"/>
      <c r="M571" s="294"/>
      <c r="N571" s="294"/>
      <c r="AC571" s="294"/>
      <c r="AF571" s="294"/>
    </row>
    <row r="572" spans="8:32" s="61" customFormat="1" ht="12.75">
      <c r="H572" s="294"/>
      <c r="I572" s="294"/>
      <c r="J572" s="294"/>
      <c r="K572" s="294"/>
      <c r="L572" s="294"/>
      <c r="M572" s="294"/>
      <c r="N572" s="294"/>
      <c r="AC572" s="294"/>
      <c r="AF572" s="294"/>
    </row>
    <row r="573" spans="8:32" s="61" customFormat="1" ht="12.75">
      <c r="H573" s="294"/>
      <c r="I573" s="294"/>
      <c r="J573" s="294"/>
      <c r="K573" s="294"/>
      <c r="L573" s="294"/>
      <c r="M573" s="294"/>
      <c r="N573" s="294"/>
      <c r="AC573" s="294"/>
      <c r="AF573" s="294"/>
    </row>
    <row r="574" spans="8:32" s="61" customFormat="1" ht="12.75">
      <c r="H574" s="294"/>
      <c r="I574" s="294"/>
      <c r="J574" s="294"/>
      <c r="K574" s="294"/>
      <c r="L574" s="294"/>
      <c r="M574" s="294"/>
      <c r="N574" s="294"/>
      <c r="AC574" s="294"/>
      <c r="AF574" s="294"/>
    </row>
    <row r="575" spans="8:32" s="61" customFormat="1" ht="12.75">
      <c r="H575" s="294"/>
      <c r="I575" s="294"/>
      <c r="J575" s="294"/>
      <c r="K575" s="294"/>
      <c r="L575" s="294"/>
      <c r="M575" s="294"/>
      <c r="N575" s="294"/>
      <c r="AC575" s="294"/>
      <c r="AF575" s="294"/>
    </row>
    <row r="576" spans="8:32" s="61" customFormat="1" ht="12.75">
      <c r="H576" s="294"/>
      <c r="I576" s="294"/>
      <c r="J576" s="294"/>
      <c r="K576" s="294"/>
      <c r="L576" s="294"/>
      <c r="M576" s="294"/>
      <c r="N576" s="294"/>
      <c r="AC576" s="294"/>
      <c r="AF576" s="294"/>
    </row>
    <row r="577" spans="8:32" s="61" customFormat="1" ht="12.75">
      <c r="H577" s="294"/>
      <c r="I577" s="294"/>
      <c r="J577" s="294"/>
      <c r="K577" s="294"/>
      <c r="L577" s="294"/>
      <c r="M577" s="294"/>
      <c r="N577" s="294"/>
      <c r="AC577" s="294"/>
      <c r="AF577" s="294"/>
    </row>
    <row r="578" spans="8:32" s="61" customFormat="1" ht="12.75">
      <c r="H578" s="294"/>
      <c r="I578" s="294"/>
      <c r="J578" s="294"/>
      <c r="K578" s="294"/>
      <c r="L578" s="294"/>
      <c r="M578" s="294"/>
      <c r="N578" s="294"/>
      <c r="AC578" s="294"/>
      <c r="AF578" s="294"/>
    </row>
    <row r="579" spans="8:32" s="61" customFormat="1" ht="12.75">
      <c r="H579" s="294"/>
      <c r="I579" s="294"/>
      <c r="J579" s="294"/>
      <c r="K579" s="294"/>
      <c r="L579" s="294"/>
      <c r="M579" s="294"/>
      <c r="N579" s="294"/>
      <c r="AC579" s="294"/>
      <c r="AF579" s="294"/>
    </row>
    <row r="580" spans="8:32" s="61" customFormat="1" ht="12.75">
      <c r="H580" s="294"/>
      <c r="I580" s="294"/>
      <c r="J580" s="294"/>
      <c r="K580" s="294"/>
      <c r="L580" s="294"/>
      <c r="M580" s="294"/>
      <c r="N580" s="294"/>
      <c r="AC580" s="294"/>
      <c r="AF580" s="294"/>
    </row>
    <row r="581" spans="8:32" s="61" customFormat="1" ht="12.75">
      <c r="H581" s="294"/>
      <c r="I581" s="294"/>
      <c r="J581" s="294"/>
      <c r="K581" s="294"/>
      <c r="L581" s="294"/>
      <c r="M581" s="294"/>
      <c r="N581" s="294"/>
      <c r="AC581" s="294"/>
      <c r="AF581" s="294"/>
    </row>
    <row r="582" spans="8:32" s="61" customFormat="1" ht="12.75">
      <c r="H582" s="294"/>
      <c r="I582" s="294"/>
      <c r="J582" s="294"/>
      <c r="K582" s="294"/>
      <c r="L582" s="294"/>
      <c r="M582" s="294"/>
      <c r="N582" s="294"/>
      <c r="AC582" s="294"/>
      <c r="AF582" s="294"/>
    </row>
    <row r="583" spans="8:32" s="61" customFormat="1" ht="12.75">
      <c r="H583" s="294"/>
      <c r="I583" s="294"/>
      <c r="J583" s="294"/>
      <c r="K583" s="294"/>
      <c r="L583" s="294"/>
      <c r="M583" s="294"/>
      <c r="N583" s="294"/>
      <c r="AC583" s="294"/>
      <c r="AF583" s="294"/>
    </row>
    <row r="584" spans="8:32" s="61" customFormat="1" ht="12.75">
      <c r="H584" s="294"/>
      <c r="I584" s="294"/>
      <c r="J584" s="294"/>
      <c r="K584" s="294"/>
      <c r="L584" s="294"/>
      <c r="M584" s="294"/>
      <c r="N584" s="294"/>
      <c r="AC584" s="294"/>
      <c r="AF584" s="294"/>
    </row>
    <row r="585" spans="8:32" s="61" customFormat="1" ht="12.75">
      <c r="H585" s="294"/>
      <c r="I585" s="294"/>
      <c r="J585" s="294"/>
      <c r="K585" s="294"/>
      <c r="L585" s="294"/>
      <c r="M585" s="294"/>
      <c r="N585" s="294"/>
      <c r="AC585" s="294"/>
      <c r="AF585" s="294"/>
    </row>
  </sheetData>
  <sheetProtection/>
  <mergeCells count="16">
    <mergeCell ref="A10:AL10"/>
    <mergeCell ref="A19:AL19"/>
    <mergeCell ref="A85:AL85"/>
    <mergeCell ref="A96:AL96"/>
    <mergeCell ref="A11:AL11"/>
    <mergeCell ref="A12:AL12"/>
    <mergeCell ref="E15:AL15"/>
    <mergeCell ref="D15:D16"/>
    <mergeCell ref="A15:A16"/>
    <mergeCell ref="B15:B16"/>
    <mergeCell ref="A188:AL188"/>
    <mergeCell ref="C15:C16"/>
    <mergeCell ref="A186:AL186"/>
    <mergeCell ref="A181:AL181"/>
    <mergeCell ref="A18:AL18"/>
    <mergeCell ref="A116:AF116"/>
  </mergeCells>
  <printOptions/>
  <pageMargins left="0" right="0" top="0.5905511811023623" bottom="0.1968503937007874" header="0.31496062992125984" footer="0.31496062992125984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9.625" style="0" customWidth="1"/>
    <col min="2" max="2" width="17.875" style="0" customWidth="1"/>
    <col min="3" max="3" width="23.875" style="0" customWidth="1"/>
  </cols>
  <sheetData>
    <row r="2" spans="1:5" ht="53.25" customHeight="1">
      <c r="A2" s="366" t="s">
        <v>132</v>
      </c>
      <c r="B2" s="366"/>
      <c r="C2" s="366"/>
      <c r="D2" s="366"/>
      <c r="E2" s="366"/>
    </row>
    <row r="7" spans="1:5" ht="20.25">
      <c r="A7" s="28" t="s">
        <v>242</v>
      </c>
      <c r="B7" s="28" t="s">
        <v>241</v>
      </c>
      <c r="C7" s="28" t="s">
        <v>394</v>
      </c>
      <c r="D7" s="369" t="s">
        <v>395</v>
      </c>
      <c r="E7" s="369"/>
    </row>
    <row r="8" spans="1:5" ht="18">
      <c r="A8" s="27" t="s">
        <v>235</v>
      </c>
      <c r="B8" s="4"/>
      <c r="C8" s="4"/>
      <c r="D8" s="367"/>
      <c r="E8" s="368"/>
    </row>
    <row r="9" spans="1:5" ht="18">
      <c r="A9" s="27" t="s">
        <v>236</v>
      </c>
      <c r="B9" s="4"/>
      <c r="C9" s="4"/>
      <c r="D9" s="367"/>
      <c r="E9" s="368"/>
    </row>
    <row r="10" spans="1:5" ht="18">
      <c r="A10" s="27" t="s">
        <v>237</v>
      </c>
      <c r="B10" s="4"/>
      <c r="C10" s="4"/>
      <c r="D10" s="367"/>
      <c r="E10" s="368"/>
    </row>
    <row r="11" spans="1:5" ht="18">
      <c r="A11" s="27" t="s">
        <v>238</v>
      </c>
      <c r="B11" s="4"/>
      <c r="C11" s="4"/>
      <c r="D11" s="367"/>
      <c r="E11" s="368"/>
    </row>
    <row r="12" spans="1:5" ht="18">
      <c r="A12" s="27" t="s">
        <v>239</v>
      </c>
      <c r="B12" s="4"/>
      <c r="C12" s="4"/>
      <c r="D12" s="367"/>
      <c r="E12" s="368"/>
    </row>
    <row r="13" spans="1:5" ht="18">
      <c r="A13" s="27" t="s">
        <v>240</v>
      </c>
      <c r="B13" s="4"/>
      <c r="C13" s="4"/>
      <c r="D13" s="367"/>
      <c r="E13" s="368"/>
    </row>
  </sheetData>
  <sheetProtection/>
  <mergeCells count="8">
    <mergeCell ref="A2:E2"/>
    <mergeCell ref="D10:E10"/>
    <mergeCell ref="D11:E11"/>
    <mergeCell ref="D12:E12"/>
    <mergeCell ref="D13:E13"/>
    <mergeCell ref="D7:E7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5"/>
  <sheetViews>
    <sheetView zoomScalePageLayoutView="0" workbookViewId="0" topLeftCell="A1">
      <selection activeCell="A12" sqref="A12:AL12"/>
    </sheetView>
  </sheetViews>
  <sheetFormatPr defaultColWidth="9.00390625" defaultRowHeight="12.75"/>
  <cols>
    <col min="1" max="1" width="3.875" style="0" customWidth="1"/>
    <col min="2" max="2" width="32.25390625" style="0" customWidth="1"/>
    <col min="4" max="4" width="11.75390625" style="0" customWidth="1"/>
    <col min="5" max="5" width="8.625" style="0" customWidth="1"/>
    <col min="6" max="7" width="8.625" style="0" hidden="1" customWidth="1"/>
    <col min="8" max="8" width="8.75390625" style="281" customWidth="1"/>
    <col min="9" max="10" width="8.625" style="281" hidden="1" customWidth="1"/>
    <col min="11" max="11" width="8.125" style="281" customWidth="1"/>
    <col min="12" max="13" width="8.625" style="281" hidden="1" customWidth="1"/>
    <col min="14" max="14" width="7.75390625" style="281" customWidth="1"/>
    <col min="15" max="16" width="8.625" style="0" hidden="1" customWidth="1"/>
    <col min="17" max="17" width="8.25390625" style="0" customWidth="1"/>
    <col min="18" max="19" width="8.625" style="0" hidden="1" customWidth="1"/>
    <col min="20" max="20" width="7.75390625" style="0" customWidth="1"/>
    <col min="21" max="22" width="8.625" style="0" hidden="1" customWidth="1"/>
    <col min="23" max="23" width="8.125" style="0" customWidth="1"/>
    <col min="24" max="25" width="8.625" style="0" hidden="1" customWidth="1"/>
    <col min="26" max="26" width="8.125" style="0" customWidth="1"/>
    <col min="27" max="28" width="8.625" style="0" hidden="1" customWidth="1"/>
    <col min="29" max="29" width="8.375" style="281" customWidth="1"/>
    <col min="30" max="31" width="8.625" style="0" hidden="1" customWidth="1"/>
    <col min="32" max="32" width="8.375" style="281" customWidth="1"/>
    <col min="33" max="34" width="8.625" style="0" hidden="1" customWidth="1"/>
    <col min="35" max="35" width="7.75390625" style="0" customWidth="1"/>
    <col min="36" max="37" width="8.625" style="0" hidden="1" customWidth="1"/>
    <col min="38" max="38" width="8.25390625" style="0" customWidth="1"/>
  </cols>
  <sheetData>
    <row r="1" ht="12.75">
      <c r="Z1" t="s">
        <v>961</v>
      </c>
    </row>
    <row r="2" ht="12.75">
      <c r="Z2" t="s">
        <v>962</v>
      </c>
    </row>
    <row r="4" spans="1:38" ht="12.75">
      <c r="A4" s="65" t="s">
        <v>393</v>
      </c>
      <c r="B4" s="66"/>
      <c r="C4" s="66"/>
      <c r="D4" s="66"/>
      <c r="E4" s="66"/>
      <c r="F4" s="66"/>
      <c r="G4" s="66"/>
      <c r="H4" s="295"/>
      <c r="I4" s="295"/>
      <c r="J4" s="295"/>
      <c r="K4" s="295"/>
      <c r="L4" s="295"/>
      <c r="M4" s="295"/>
      <c r="N4" s="29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5"/>
      <c r="AA4" s="66"/>
      <c r="AB4" s="66"/>
      <c r="AC4" s="280"/>
      <c r="AD4" s="66"/>
      <c r="AE4" s="66"/>
      <c r="AF4" s="295"/>
      <c r="AG4" s="66"/>
      <c r="AH4" s="66"/>
      <c r="AI4" s="66"/>
      <c r="AJ4" s="66"/>
      <c r="AK4" s="66"/>
      <c r="AL4" s="66"/>
    </row>
    <row r="5" spans="1:39" ht="12.75">
      <c r="A5" t="s">
        <v>392</v>
      </c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</row>
    <row r="6" spans="1:39" ht="12.75">
      <c r="A6" t="s">
        <v>58</v>
      </c>
      <c r="H6" s="297"/>
      <c r="K6" s="297"/>
      <c r="N6" s="297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</row>
    <row r="7" spans="1:39" ht="12.75">
      <c r="A7" t="s">
        <v>59</v>
      </c>
      <c r="B7" s="13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</row>
    <row r="8" spans="2:39" ht="12.75">
      <c r="B8" s="13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</row>
    <row r="9" ht="12.75">
      <c r="B9" s="13"/>
    </row>
    <row r="10" spans="1:38" ht="15">
      <c r="A10" s="335" t="s">
        <v>224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</row>
    <row r="11" spans="1:38" ht="14.25">
      <c r="A11" s="329" t="s">
        <v>225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</row>
    <row r="12" spans="1:38" ht="14.25">
      <c r="A12" s="329" t="s">
        <v>775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</row>
    <row r="13" spans="1:38" ht="14.25">
      <c r="A13" s="74"/>
      <c r="B13" s="74"/>
      <c r="C13" s="74"/>
      <c r="D13" s="74"/>
      <c r="E13" s="74"/>
      <c r="F13" s="74"/>
      <c r="G13" s="74"/>
      <c r="H13" s="282"/>
      <c r="I13" s="282"/>
      <c r="J13" s="282"/>
      <c r="K13" s="282"/>
      <c r="L13" s="282"/>
      <c r="M13" s="282"/>
      <c r="N13" s="28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282"/>
      <c r="AD13" s="74"/>
      <c r="AE13" s="74"/>
      <c r="AF13" s="282"/>
      <c r="AG13" s="74"/>
      <c r="AH13" s="74"/>
      <c r="AI13" s="74"/>
      <c r="AJ13" s="74"/>
      <c r="AK13" s="74"/>
      <c r="AL13" s="74"/>
    </row>
    <row r="14" spans="1:38" ht="14.25">
      <c r="A14" s="74"/>
      <c r="B14" s="74"/>
      <c r="C14" s="74"/>
      <c r="D14" s="74"/>
      <c r="E14" s="74"/>
      <c r="F14" s="74"/>
      <c r="G14" s="74"/>
      <c r="H14" s="282"/>
      <c r="I14" s="282"/>
      <c r="J14" s="282"/>
      <c r="K14" s="282"/>
      <c r="L14" s="282"/>
      <c r="M14" s="282"/>
      <c r="N14" s="282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282"/>
      <c r="AD14" s="74"/>
      <c r="AE14" s="74"/>
      <c r="AF14" s="282"/>
      <c r="AG14" s="74"/>
      <c r="AH14" s="74"/>
      <c r="AI14" s="74"/>
      <c r="AJ14" s="74"/>
      <c r="AK14" s="74"/>
      <c r="AL14" s="74"/>
    </row>
    <row r="15" spans="1:38" ht="15.75">
      <c r="A15" s="330" t="s">
        <v>476</v>
      </c>
      <c r="B15" s="330" t="s">
        <v>451</v>
      </c>
      <c r="C15" s="330" t="s">
        <v>477</v>
      </c>
      <c r="D15" s="330" t="s">
        <v>452</v>
      </c>
      <c r="E15" s="330" t="s">
        <v>519</v>
      </c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</row>
    <row r="16" spans="1:38" ht="12.75">
      <c r="A16" s="330"/>
      <c r="B16" s="330"/>
      <c r="C16" s="330"/>
      <c r="D16" s="330"/>
      <c r="E16" s="8" t="s">
        <v>515</v>
      </c>
      <c r="F16" s="8" t="s">
        <v>380</v>
      </c>
      <c r="G16" s="8" t="s">
        <v>381</v>
      </c>
      <c r="H16" s="283" t="s">
        <v>460</v>
      </c>
      <c r="I16" s="283" t="s">
        <v>380</v>
      </c>
      <c r="J16" s="283" t="s">
        <v>381</v>
      </c>
      <c r="K16" s="283" t="s">
        <v>453</v>
      </c>
      <c r="L16" s="283" t="s">
        <v>380</v>
      </c>
      <c r="M16" s="283" t="s">
        <v>381</v>
      </c>
      <c r="N16" s="283" t="s">
        <v>516</v>
      </c>
      <c r="O16" s="8" t="s">
        <v>380</v>
      </c>
      <c r="P16" s="8" t="s">
        <v>381</v>
      </c>
      <c r="Q16" s="8" t="s">
        <v>454</v>
      </c>
      <c r="R16" s="8" t="s">
        <v>380</v>
      </c>
      <c r="S16" s="8" t="s">
        <v>381</v>
      </c>
      <c r="T16" s="8" t="s">
        <v>455</v>
      </c>
      <c r="U16" s="8" t="s">
        <v>380</v>
      </c>
      <c r="V16" s="8" t="s">
        <v>381</v>
      </c>
      <c r="W16" s="8" t="s">
        <v>456</v>
      </c>
      <c r="X16" s="8" t="s">
        <v>380</v>
      </c>
      <c r="Y16" s="8" t="s">
        <v>381</v>
      </c>
      <c r="Z16" s="8" t="s">
        <v>457</v>
      </c>
      <c r="AA16" s="8" t="s">
        <v>380</v>
      </c>
      <c r="AB16" s="8" t="s">
        <v>381</v>
      </c>
      <c r="AC16" s="283" t="s">
        <v>517</v>
      </c>
      <c r="AD16" s="8" t="s">
        <v>380</v>
      </c>
      <c r="AE16" s="8" t="s">
        <v>381</v>
      </c>
      <c r="AF16" s="283" t="s">
        <v>518</v>
      </c>
      <c r="AG16" s="8" t="s">
        <v>380</v>
      </c>
      <c r="AH16" s="8" t="s">
        <v>381</v>
      </c>
      <c r="AI16" s="8" t="s">
        <v>459</v>
      </c>
      <c r="AJ16" s="8" t="s">
        <v>380</v>
      </c>
      <c r="AK16" s="8" t="s">
        <v>381</v>
      </c>
      <c r="AL16" s="8" t="s">
        <v>458</v>
      </c>
    </row>
    <row r="17" spans="1:38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/>
      <c r="G17" s="1"/>
      <c r="H17" s="284">
        <v>6</v>
      </c>
      <c r="I17" s="284"/>
      <c r="J17" s="284"/>
      <c r="K17" s="284">
        <v>7</v>
      </c>
      <c r="L17" s="284"/>
      <c r="M17" s="284"/>
      <c r="N17" s="284">
        <v>8</v>
      </c>
      <c r="O17" s="1"/>
      <c r="P17" s="1"/>
      <c r="Q17" s="1">
        <v>9</v>
      </c>
      <c r="R17" s="1"/>
      <c r="S17" s="1"/>
      <c r="T17" s="1">
        <v>10</v>
      </c>
      <c r="U17" s="1"/>
      <c r="V17" s="1"/>
      <c r="W17" s="1">
        <v>11</v>
      </c>
      <c r="X17" s="1"/>
      <c r="Y17" s="1"/>
      <c r="Z17" s="1">
        <v>12</v>
      </c>
      <c r="AA17" s="1"/>
      <c r="AB17" s="1"/>
      <c r="AC17" s="284">
        <v>13</v>
      </c>
      <c r="AD17" s="1"/>
      <c r="AE17" s="1"/>
      <c r="AF17" s="284">
        <v>14</v>
      </c>
      <c r="AG17" s="1"/>
      <c r="AH17" s="1"/>
      <c r="AI17" s="1">
        <v>15</v>
      </c>
      <c r="AJ17" s="1"/>
      <c r="AK17" s="1"/>
      <c r="AL17" s="1">
        <v>16</v>
      </c>
    </row>
    <row r="18" spans="1:38" ht="12.75">
      <c r="A18" s="344" t="s">
        <v>473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</row>
    <row r="19" spans="1:38" ht="15.75">
      <c r="A19" s="365" t="s">
        <v>474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</row>
    <row r="20" spans="1:38" ht="15.75">
      <c r="A20" s="19">
        <v>1</v>
      </c>
      <c r="B20" s="2" t="s">
        <v>613</v>
      </c>
      <c r="C20" s="5">
        <v>6</v>
      </c>
      <c r="D20" s="5">
        <v>6</v>
      </c>
      <c r="E20" s="67"/>
      <c r="F20" s="67"/>
      <c r="G20" s="67"/>
      <c r="H20" s="285"/>
      <c r="I20" s="285"/>
      <c r="J20" s="285"/>
      <c r="K20" s="278" t="s">
        <v>342</v>
      </c>
      <c r="L20" s="285">
        <v>6</v>
      </c>
      <c r="M20" s="285">
        <v>6</v>
      </c>
      <c r="N20" s="285"/>
      <c r="O20" s="67"/>
      <c r="P20" s="67"/>
      <c r="Q20" s="67"/>
      <c r="R20" s="67"/>
      <c r="S20" s="67"/>
      <c r="T20" s="277" t="s">
        <v>797</v>
      </c>
      <c r="U20" s="201">
        <v>6</v>
      </c>
      <c r="V20" s="67"/>
      <c r="W20" s="67"/>
      <c r="X20" s="67"/>
      <c r="Y20" s="67"/>
      <c r="Z20" s="67"/>
      <c r="AA20" s="67"/>
      <c r="AB20" s="67"/>
      <c r="AC20" s="278" t="s">
        <v>65</v>
      </c>
      <c r="AD20" s="201">
        <v>6</v>
      </c>
      <c r="AE20" s="202">
        <v>6</v>
      </c>
      <c r="AF20" s="285"/>
      <c r="AG20" s="67"/>
      <c r="AH20" s="67"/>
      <c r="AI20" s="67"/>
      <c r="AJ20" s="67"/>
      <c r="AK20" s="67"/>
      <c r="AL20" s="277" t="s">
        <v>831</v>
      </c>
    </row>
    <row r="21" spans="1:38" ht="15.75">
      <c r="A21" s="67">
        <v>2</v>
      </c>
      <c r="B21" s="2" t="s">
        <v>612</v>
      </c>
      <c r="C21" s="5">
        <v>36</v>
      </c>
      <c r="D21" s="5">
        <v>36</v>
      </c>
      <c r="E21" s="277" t="s">
        <v>436</v>
      </c>
      <c r="F21" s="201">
        <v>36</v>
      </c>
      <c r="G21" s="202">
        <v>36</v>
      </c>
      <c r="H21" s="285"/>
      <c r="I21" s="285"/>
      <c r="J21" s="285"/>
      <c r="K21" s="285"/>
      <c r="L21" s="285"/>
      <c r="M21" s="285"/>
      <c r="N21" s="278" t="s">
        <v>782</v>
      </c>
      <c r="O21" s="201">
        <v>36</v>
      </c>
      <c r="P21" s="68"/>
      <c r="Q21" s="67"/>
      <c r="R21" s="68"/>
      <c r="S21" s="68"/>
      <c r="T21" s="67"/>
      <c r="U21" s="68"/>
      <c r="V21" s="68"/>
      <c r="W21" s="277" t="s">
        <v>100</v>
      </c>
      <c r="X21" s="201">
        <v>36</v>
      </c>
      <c r="Y21" s="202">
        <v>36</v>
      </c>
      <c r="Z21" s="67"/>
      <c r="AA21" s="68"/>
      <c r="AB21" s="68"/>
      <c r="AC21" s="285"/>
      <c r="AD21" s="68"/>
      <c r="AE21" s="68"/>
      <c r="AF21" s="278" t="s">
        <v>64</v>
      </c>
      <c r="AG21" s="201">
        <v>36</v>
      </c>
      <c r="AH21" s="68"/>
      <c r="AI21" s="67"/>
      <c r="AJ21" s="68"/>
      <c r="AK21" s="68"/>
      <c r="AL21" s="67"/>
    </row>
    <row r="22" spans="1:38" ht="15.75">
      <c r="A22" s="19">
        <v>3</v>
      </c>
      <c r="B22" s="2" t="s">
        <v>610</v>
      </c>
      <c r="C22" s="5">
        <v>24</v>
      </c>
      <c r="D22" s="5">
        <v>24</v>
      </c>
      <c r="E22" s="277" t="s">
        <v>436</v>
      </c>
      <c r="F22" s="201">
        <v>24</v>
      </c>
      <c r="G22" s="202">
        <v>24</v>
      </c>
      <c r="H22" s="285"/>
      <c r="I22" s="285"/>
      <c r="J22" s="285"/>
      <c r="K22" s="285"/>
      <c r="L22" s="285"/>
      <c r="M22" s="285"/>
      <c r="N22" s="278" t="s">
        <v>99</v>
      </c>
      <c r="O22" s="201">
        <v>24</v>
      </c>
      <c r="P22" s="68"/>
      <c r="Q22" s="67"/>
      <c r="R22" s="68"/>
      <c r="S22" s="68"/>
      <c r="T22" s="67"/>
      <c r="U22" s="68"/>
      <c r="V22" s="68"/>
      <c r="W22" s="277" t="s">
        <v>100</v>
      </c>
      <c r="X22" s="201">
        <v>24</v>
      </c>
      <c r="Y22" s="202">
        <v>24</v>
      </c>
      <c r="Z22" s="67"/>
      <c r="AA22" s="68"/>
      <c r="AB22" s="68"/>
      <c r="AC22" s="285"/>
      <c r="AD22" s="68"/>
      <c r="AE22" s="68"/>
      <c r="AF22" s="278" t="s">
        <v>64</v>
      </c>
      <c r="AG22" s="201">
        <v>24</v>
      </c>
      <c r="AH22" s="68"/>
      <c r="AI22" s="67"/>
      <c r="AJ22" s="68"/>
      <c r="AK22" s="68"/>
      <c r="AL22" s="67"/>
    </row>
    <row r="23" spans="1:38" ht="15.75">
      <c r="A23" s="67">
        <v>4</v>
      </c>
      <c r="B23" s="2" t="s">
        <v>611</v>
      </c>
      <c r="C23" s="11">
        <v>29</v>
      </c>
      <c r="D23" s="9" t="s">
        <v>581</v>
      </c>
      <c r="E23" s="277" t="s">
        <v>436</v>
      </c>
      <c r="F23" s="201">
        <v>29</v>
      </c>
      <c r="G23" s="202">
        <v>29</v>
      </c>
      <c r="H23" s="285"/>
      <c r="I23" s="285"/>
      <c r="J23" s="285"/>
      <c r="K23" s="285"/>
      <c r="L23" s="285"/>
      <c r="M23" s="285"/>
      <c r="N23" s="278" t="s">
        <v>99</v>
      </c>
      <c r="O23" s="201">
        <v>29</v>
      </c>
      <c r="P23" s="68"/>
      <c r="Q23" s="67"/>
      <c r="R23" s="68"/>
      <c r="S23" s="68"/>
      <c r="T23" s="67"/>
      <c r="U23" s="68"/>
      <c r="V23" s="68"/>
      <c r="W23" s="277" t="s">
        <v>100</v>
      </c>
      <c r="X23" s="201">
        <v>29</v>
      </c>
      <c r="Y23" s="202">
        <v>29</v>
      </c>
      <c r="Z23" s="67"/>
      <c r="AA23" s="68"/>
      <c r="AB23" s="68"/>
      <c r="AC23" s="285"/>
      <c r="AD23" s="68"/>
      <c r="AE23" s="68"/>
      <c r="AF23" s="278" t="s">
        <v>64</v>
      </c>
      <c r="AG23" s="201">
        <v>29</v>
      </c>
      <c r="AH23" s="68"/>
      <c r="AI23" s="67"/>
      <c r="AJ23" s="68"/>
      <c r="AK23" s="68"/>
      <c r="AL23" s="67"/>
    </row>
    <row r="24" spans="1:38" ht="31.5">
      <c r="A24" s="19">
        <v>5</v>
      </c>
      <c r="B24" s="187" t="s">
        <v>487</v>
      </c>
      <c r="C24" s="5" t="s">
        <v>684</v>
      </c>
      <c r="D24" s="5" t="s">
        <v>482</v>
      </c>
      <c r="E24" s="277" t="s">
        <v>436</v>
      </c>
      <c r="F24" s="201">
        <v>1</v>
      </c>
      <c r="G24" s="202">
        <v>1</v>
      </c>
      <c r="H24" s="285"/>
      <c r="I24" s="285"/>
      <c r="J24" s="285"/>
      <c r="K24" s="285"/>
      <c r="L24" s="285"/>
      <c r="M24" s="285"/>
      <c r="N24" s="278" t="s">
        <v>99</v>
      </c>
      <c r="O24" s="201">
        <v>1</v>
      </c>
      <c r="P24" s="68"/>
      <c r="Q24" s="67"/>
      <c r="R24" s="68"/>
      <c r="S24" s="68"/>
      <c r="T24" s="67"/>
      <c r="U24" s="68"/>
      <c r="V24" s="68"/>
      <c r="W24" s="277" t="s">
        <v>100</v>
      </c>
      <c r="X24" s="201">
        <v>1</v>
      </c>
      <c r="Y24" s="202">
        <v>1</v>
      </c>
      <c r="Z24" s="67"/>
      <c r="AA24" s="68"/>
      <c r="AB24" s="68"/>
      <c r="AC24" s="285"/>
      <c r="AD24" s="68"/>
      <c r="AE24" s="68"/>
      <c r="AF24" s="278" t="s">
        <v>64</v>
      </c>
      <c r="AG24" s="201">
        <v>1</v>
      </c>
      <c r="AH24" s="68"/>
      <c r="AI24" s="67"/>
      <c r="AJ24" s="68"/>
      <c r="AK24" s="68"/>
      <c r="AL24" s="67"/>
    </row>
    <row r="25" spans="1:38" ht="15.75">
      <c r="A25" s="67">
        <v>6</v>
      </c>
      <c r="B25" s="2" t="s">
        <v>481</v>
      </c>
      <c r="C25" s="11">
        <v>29</v>
      </c>
      <c r="D25" s="10" t="s">
        <v>483</v>
      </c>
      <c r="E25" s="277" t="s">
        <v>436</v>
      </c>
      <c r="F25" s="201">
        <v>29</v>
      </c>
      <c r="G25" s="202">
        <v>29</v>
      </c>
      <c r="H25" s="285"/>
      <c r="I25" s="285"/>
      <c r="J25" s="285"/>
      <c r="K25" s="285"/>
      <c r="L25" s="285"/>
      <c r="M25" s="285"/>
      <c r="N25" s="278" t="s">
        <v>783</v>
      </c>
      <c r="O25" s="201">
        <v>29</v>
      </c>
      <c r="P25" s="68"/>
      <c r="Q25" s="67"/>
      <c r="R25" s="68"/>
      <c r="S25" s="68"/>
      <c r="T25" s="67"/>
      <c r="U25" s="68"/>
      <c r="V25" s="68"/>
      <c r="W25" s="277" t="s">
        <v>799</v>
      </c>
      <c r="X25" s="201">
        <v>29</v>
      </c>
      <c r="Y25" s="202">
        <v>29</v>
      </c>
      <c r="Z25" s="67"/>
      <c r="AA25" s="68"/>
      <c r="AB25" s="68"/>
      <c r="AC25" s="285"/>
      <c r="AD25" s="68"/>
      <c r="AE25" s="68"/>
      <c r="AF25" s="278" t="s">
        <v>64</v>
      </c>
      <c r="AG25" s="201">
        <v>29</v>
      </c>
      <c r="AH25" s="68"/>
      <c r="AI25" s="67"/>
      <c r="AJ25" s="68"/>
      <c r="AK25" s="68"/>
      <c r="AL25" s="67"/>
    </row>
    <row r="26" spans="1:38" ht="31.5">
      <c r="A26" s="19">
        <v>7</v>
      </c>
      <c r="B26" s="187" t="s">
        <v>486</v>
      </c>
      <c r="C26" s="5" t="s">
        <v>461</v>
      </c>
      <c r="D26" s="7"/>
      <c r="E26" s="277" t="s">
        <v>62</v>
      </c>
      <c r="F26" s="201"/>
      <c r="G26" s="202">
        <v>1</v>
      </c>
      <c r="H26" s="285"/>
      <c r="I26" s="285"/>
      <c r="J26" s="285"/>
      <c r="K26" s="285"/>
      <c r="L26" s="285"/>
      <c r="M26" s="285"/>
      <c r="N26" s="285"/>
      <c r="O26" s="68"/>
      <c r="P26" s="68"/>
      <c r="Q26" s="67"/>
      <c r="R26" s="68"/>
      <c r="S26" s="68"/>
      <c r="T26" s="67"/>
      <c r="U26" s="68"/>
      <c r="V26" s="68"/>
      <c r="W26" s="277" t="s">
        <v>332</v>
      </c>
      <c r="X26" s="68"/>
      <c r="Y26" s="202">
        <v>1</v>
      </c>
      <c r="Z26" s="67"/>
      <c r="AA26" s="68"/>
      <c r="AB26" s="68"/>
      <c r="AC26" s="285"/>
      <c r="AD26" s="68"/>
      <c r="AE26" s="68"/>
      <c r="AF26" s="285"/>
      <c r="AG26" s="68"/>
      <c r="AH26" s="68"/>
      <c r="AI26" s="67"/>
      <c r="AJ26" s="68"/>
      <c r="AK26" s="68"/>
      <c r="AL26" s="67"/>
    </row>
    <row r="27" spans="1:38" ht="15.75">
      <c r="A27" s="67">
        <v>8</v>
      </c>
      <c r="B27" s="2" t="s">
        <v>609</v>
      </c>
      <c r="C27" s="5">
        <v>36</v>
      </c>
      <c r="D27" s="5">
        <v>36</v>
      </c>
      <c r="E27" s="277" t="s">
        <v>436</v>
      </c>
      <c r="F27" s="201">
        <v>36</v>
      </c>
      <c r="G27" s="202">
        <v>36</v>
      </c>
      <c r="H27" s="285"/>
      <c r="I27" s="285"/>
      <c r="J27" s="285"/>
      <c r="K27" s="285"/>
      <c r="L27" s="285"/>
      <c r="M27" s="285"/>
      <c r="N27" s="278" t="s">
        <v>783</v>
      </c>
      <c r="O27" s="201">
        <v>36</v>
      </c>
      <c r="P27" s="68"/>
      <c r="Q27" s="67"/>
      <c r="R27" s="68"/>
      <c r="S27" s="68"/>
      <c r="T27" s="67"/>
      <c r="U27" s="68"/>
      <c r="V27" s="68"/>
      <c r="W27" s="277" t="s">
        <v>799</v>
      </c>
      <c r="X27" s="201">
        <v>36</v>
      </c>
      <c r="Y27" s="202">
        <v>36</v>
      </c>
      <c r="Z27" s="67"/>
      <c r="AA27" s="68"/>
      <c r="AB27" s="68"/>
      <c r="AC27" s="285"/>
      <c r="AD27" s="68"/>
      <c r="AE27" s="68"/>
      <c r="AF27" s="278" t="s">
        <v>64</v>
      </c>
      <c r="AG27" s="201">
        <v>36</v>
      </c>
      <c r="AH27" s="68"/>
      <c r="AI27" s="67"/>
      <c r="AJ27" s="68"/>
      <c r="AK27" s="68"/>
      <c r="AL27" s="67"/>
    </row>
    <row r="28" spans="1:38" ht="15.75">
      <c r="A28" s="19">
        <v>9</v>
      </c>
      <c r="B28" s="2" t="s">
        <v>608</v>
      </c>
      <c r="C28" s="5">
        <v>24</v>
      </c>
      <c r="D28" s="5">
        <v>24</v>
      </c>
      <c r="E28" s="277" t="s">
        <v>63</v>
      </c>
      <c r="F28" s="201">
        <v>24</v>
      </c>
      <c r="G28" s="202">
        <v>24</v>
      </c>
      <c r="H28" s="285"/>
      <c r="I28" s="285"/>
      <c r="J28" s="285"/>
      <c r="K28" s="285"/>
      <c r="L28" s="285"/>
      <c r="M28" s="285"/>
      <c r="N28" s="278" t="s">
        <v>783</v>
      </c>
      <c r="O28" s="201">
        <v>24</v>
      </c>
      <c r="P28" s="68"/>
      <c r="Q28" s="67"/>
      <c r="R28" s="68"/>
      <c r="S28" s="68"/>
      <c r="T28" s="67"/>
      <c r="U28" s="68"/>
      <c r="V28" s="68"/>
      <c r="W28" s="277" t="s">
        <v>799</v>
      </c>
      <c r="X28" s="201">
        <v>24</v>
      </c>
      <c r="Y28" s="202">
        <v>24</v>
      </c>
      <c r="Z28" s="67"/>
      <c r="AA28" s="68"/>
      <c r="AB28" s="68"/>
      <c r="AC28" s="285"/>
      <c r="AD28" s="68"/>
      <c r="AE28" s="68"/>
      <c r="AF28" s="278" t="s">
        <v>64</v>
      </c>
      <c r="AG28" s="201">
        <v>24</v>
      </c>
      <c r="AH28" s="68"/>
      <c r="AI28" s="67"/>
      <c r="AJ28" s="68"/>
      <c r="AK28" s="68"/>
      <c r="AL28" s="67"/>
    </row>
    <row r="29" spans="1:38" ht="15.75">
      <c r="A29" s="67">
        <v>10</v>
      </c>
      <c r="B29" s="2" t="s">
        <v>478</v>
      </c>
      <c r="C29" s="5">
        <v>36</v>
      </c>
      <c r="D29" s="5">
        <v>36</v>
      </c>
      <c r="E29" s="277" t="s">
        <v>436</v>
      </c>
      <c r="F29" s="201">
        <v>36</v>
      </c>
      <c r="G29" s="202">
        <v>36</v>
      </c>
      <c r="H29" s="285"/>
      <c r="I29" s="285"/>
      <c r="J29" s="285"/>
      <c r="K29" s="285"/>
      <c r="L29" s="285"/>
      <c r="M29" s="285"/>
      <c r="N29" s="278" t="s">
        <v>783</v>
      </c>
      <c r="O29" s="201">
        <v>36</v>
      </c>
      <c r="P29" s="68"/>
      <c r="Q29" s="67"/>
      <c r="R29" s="68"/>
      <c r="S29" s="68"/>
      <c r="T29" s="67"/>
      <c r="U29" s="68"/>
      <c r="V29" s="68"/>
      <c r="W29" s="277" t="s">
        <v>799</v>
      </c>
      <c r="X29" s="201">
        <v>36</v>
      </c>
      <c r="Y29" s="202">
        <v>36</v>
      </c>
      <c r="Z29" s="67"/>
      <c r="AA29" s="68"/>
      <c r="AB29" s="68"/>
      <c r="AC29" s="285"/>
      <c r="AD29" s="68"/>
      <c r="AE29" s="68"/>
      <c r="AF29" s="278" t="s">
        <v>64</v>
      </c>
      <c r="AG29" s="201">
        <v>36</v>
      </c>
      <c r="AH29" s="68"/>
      <c r="AI29" s="67"/>
      <c r="AJ29" s="68"/>
      <c r="AK29" s="68"/>
      <c r="AL29" s="67"/>
    </row>
    <row r="30" spans="1:38" ht="15.75">
      <c r="A30" s="19">
        <v>11</v>
      </c>
      <c r="B30" s="2" t="s">
        <v>479</v>
      </c>
      <c r="C30" s="5">
        <v>36</v>
      </c>
      <c r="D30" s="5">
        <v>36</v>
      </c>
      <c r="E30" s="277" t="s">
        <v>63</v>
      </c>
      <c r="F30" s="201">
        <v>36</v>
      </c>
      <c r="G30" s="202">
        <v>36</v>
      </c>
      <c r="H30" s="285"/>
      <c r="I30" s="285"/>
      <c r="J30" s="285"/>
      <c r="K30" s="285"/>
      <c r="L30" s="285"/>
      <c r="M30" s="285"/>
      <c r="N30" s="278" t="s">
        <v>783</v>
      </c>
      <c r="O30" s="201">
        <v>36</v>
      </c>
      <c r="P30" s="68"/>
      <c r="Q30" s="67"/>
      <c r="R30" s="68"/>
      <c r="S30" s="68"/>
      <c r="T30" s="67"/>
      <c r="U30" s="68"/>
      <c r="V30" s="68"/>
      <c r="W30" s="277" t="s">
        <v>799</v>
      </c>
      <c r="X30" s="201">
        <v>36</v>
      </c>
      <c r="Y30" s="202">
        <v>36</v>
      </c>
      <c r="Z30" s="67"/>
      <c r="AA30" s="68"/>
      <c r="AB30" s="68"/>
      <c r="AC30" s="285"/>
      <c r="AD30" s="68"/>
      <c r="AE30" s="68"/>
      <c r="AF30" s="278" t="s">
        <v>64</v>
      </c>
      <c r="AG30" s="201">
        <v>36</v>
      </c>
      <c r="AH30" s="68"/>
      <c r="AI30" s="67"/>
      <c r="AJ30" s="68"/>
      <c r="AK30" s="68"/>
      <c r="AL30" s="67"/>
    </row>
    <row r="31" spans="1:38" ht="15.75">
      <c r="A31" s="19">
        <v>12</v>
      </c>
      <c r="B31" s="2" t="s">
        <v>480</v>
      </c>
      <c r="C31" s="11">
        <v>27</v>
      </c>
      <c r="D31" s="9" t="s">
        <v>491</v>
      </c>
      <c r="E31" s="278" t="s">
        <v>91</v>
      </c>
      <c r="F31" s="201">
        <v>27</v>
      </c>
      <c r="G31" s="202">
        <v>27</v>
      </c>
      <c r="H31" s="285"/>
      <c r="I31" s="285"/>
      <c r="J31" s="285"/>
      <c r="K31" s="285"/>
      <c r="L31" s="285"/>
      <c r="M31" s="285"/>
      <c r="N31" s="285" t="s">
        <v>99</v>
      </c>
      <c r="O31" s="201">
        <v>27</v>
      </c>
      <c r="P31" s="68"/>
      <c r="Q31" s="67"/>
      <c r="R31" s="68"/>
      <c r="S31" s="68"/>
      <c r="T31" s="67"/>
      <c r="U31" s="68"/>
      <c r="V31" s="68"/>
      <c r="W31" s="277" t="s">
        <v>100</v>
      </c>
      <c r="X31" s="201">
        <v>27</v>
      </c>
      <c r="Y31" s="202">
        <v>27</v>
      </c>
      <c r="Z31" s="67"/>
      <c r="AA31" s="68"/>
      <c r="AB31" s="68"/>
      <c r="AC31" s="285"/>
      <c r="AD31" s="68"/>
      <c r="AE31" s="68"/>
      <c r="AF31" s="278" t="s">
        <v>64</v>
      </c>
      <c r="AG31" s="201">
        <v>27</v>
      </c>
      <c r="AH31" s="68"/>
      <c r="AI31" s="67"/>
      <c r="AJ31" s="68"/>
      <c r="AK31" s="68"/>
      <c r="AL31" s="67"/>
    </row>
    <row r="32" spans="1:38" ht="15.75">
      <c r="A32" s="67">
        <v>13</v>
      </c>
      <c r="B32" s="2" t="s">
        <v>616</v>
      </c>
      <c r="C32" s="11">
        <v>18</v>
      </c>
      <c r="D32" s="9" t="s">
        <v>495</v>
      </c>
      <c r="E32" s="277" t="s">
        <v>91</v>
      </c>
      <c r="F32" s="201">
        <v>18</v>
      </c>
      <c r="G32" s="202">
        <v>18</v>
      </c>
      <c r="H32" s="285"/>
      <c r="I32" s="285"/>
      <c r="J32" s="285"/>
      <c r="K32" s="285"/>
      <c r="L32" s="285"/>
      <c r="M32" s="285"/>
      <c r="N32" s="285" t="s">
        <v>99</v>
      </c>
      <c r="O32" s="201">
        <v>18</v>
      </c>
      <c r="P32" s="68"/>
      <c r="Q32" s="67"/>
      <c r="R32" s="68"/>
      <c r="S32" s="68"/>
      <c r="T32" s="67"/>
      <c r="U32" s="68"/>
      <c r="V32" s="68"/>
      <c r="W32" s="67" t="s">
        <v>100</v>
      </c>
      <c r="X32" s="201">
        <v>18</v>
      </c>
      <c r="Y32" s="202">
        <v>18</v>
      </c>
      <c r="Z32" s="67"/>
      <c r="AA32" s="68"/>
      <c r="AB32" s="68"/>
      <c r="AC32" s="285"/>
      <c r="AD32" s="68"/>
      <c r="AE32" s="68"/>
      <c r="AF32" s="278" t="s">
        <v>64</v>
      </c>
      <c r="AG32" s="201">
        <v>18</v>
      </c>
      <c r="AH32" s="68"/>
      <c r="AI32" s="67"/>
      <c r="AJ32" s="68"/>
      <c r="AK32" s="68"/>
      <c r="AL32" s="67"/>
    </row>
    <row r="33" spans="1:38" ht="15.75">
      <c r="A33" s="19">
        <v>14</v>
      </c>
      <c r="B33" s="2" t="s">
        <v>493</v>
      </c>
      <c r="C33" s="5">
        <v>8</v>
      </c>
      <c r="D33" s="9" t="s">
        <v>494</v>
      </c>
      <c r="E33" s="277" t="s">
        <v>91</v>
      </c>
      <c r="F33" s="201">
        <v>8</v>
      </c>
      <c r="G33" s="202">
        <v>8</v>
      </c>
      <c r="H33" s="285"/>
      <c r="I33" s="285"/>
      <c r="J33" s="285"/>
      <c r="K33" s="285"/>
      <c r="L33" s="285"/>
      <c r="M33" s="285"/>
      <c r="N33" s="285" t="s">
        <v>99</v>
      </c>
      <c r="O33" s="201">
        <v>8</v>
      </c>
      <c r="P33" s="68"/>
      <c r="Q33" s="67"/>
      <c r="R33" s="68"/>
      <c r="S33" s="68"/>
      <c r="T33" s="67"/>
      <c r="U33" s="68"/>
      <c r="V33" s="68"/>
      <c r="W33" s="67" t="s">
        <v>100</v>
      </c>
      <c r="X33" s="201">
        <v>8</v>
      </c>
      <c r="Y33" s="202">
        <v>8</v>
      </c>
      <c r="Z33" s="67"/>
      <c r="AA33" s="68"/>
      <c r="AB33" s="68"/>
      <c r="AC33" s="285"/>
      <c r="AD33" s="68"/>
      <c r="AE33" s="68"/>
      <c r="AF33" s="278" t="s">
        <v>64</v>
      </c>
      <c r="AG33" s="201">
        <v>8</v>
      </c>
      <c r="AH33" s="68"/>
      <c r="AI33" s="67"/>
      <c r="AJ33" s="68"/>
      <c r="AK33" s="68"/>
      <c r="AL33" s="67"/>
    </row>
    <row r="34" spans="1:38" ht="15.75">
      <c r="A34" s="67">
        <v>15</v>
      </c>
      <c r="B34" s="2" t="s">
        <v>623</v>
      </c>
      <c r="C34" s="5">
        <v>24</v>
      </c>
      <c r="D34" s="5">
        <v>24</v>
      </c>
      <c r="E34" s="67"/>
      <c r="F34" s="67"/>
      <c r="G34" s="67"/>
      <c r="H34" s="278" t="s">
        <v>444</v>
      </c>
      <c r="I34" s="285">
        <v>24</v>
      </c>
      <c r="J34" s="285">
        <v>24</v>
      </c>
      <c r="K34" s="285"/>
      <c r="L34" s="285"/>
      <c r="M34" s="285"/>
      <c r="N34" s="285"/>
      <c r="O34" s="67"/>
      <c r="P34" s="67"/>
      <c r="Q34" s="277" t="s">
        <v>94</v>
      </c>
      <c r="R34" s="201">
        <v>24</v>
      </c>
      <c r="S34" s="67"/>
      <c r="T34" s="67"/>
      <c r="U34" s="67"/>
      <c r="V34" s="67"/>
      <c r="W34" s="67"/>
      <c r="X34" s="67"/>
      <c r="Y34" s="67"/>
      <c r="Z34" s="277" t="s">
        <v>810</v>
      </c>
      <c r="AA34" s="201">
        <v>24</v>
      </c>
      <c r="AB34" s="202">
        <v>24</v>
      </c>
      <c r="AC34" s="285"/>
      <c r="AD34" s="67"/>
      <c r="AE34" s="67"/>
      <c r="AF34" s="285"/>
      <c r="AG34" s="67"/>
      <c r="AH34" s="67"/>
      <c r="AI34" s="277" t="s">
        <v>828</v>
      </c>
      <c r="AJ34" s="201">
        <v>24</v>
      </c>
      <c r="AK34" s="67"/>
      <c r="AL34" s="67"/>
    </row>
    <row r="35" spans="1:38" ht="15.75">
      <c r="A35" s="19">
        <v>16</v>
      </c>
      <c r="B35" s="2" t="s">
        <v>508</v>
      </c>
      <c r="C35" s="5">
        <v>104</v>
      </c>
      <c r="D35" s="5">
        <v>104</v>
      </c>
      <c r="E35" s="67"/>
      <c r="F35" s="67"/>
      <c r="G35" s="67"/>
      <c r="H35" s="285"/>
      <c r="I35" s="285"/>
      <c r="J35" s="285"/>
      <c r="K35" s="278" t="s">
        <v>781</v>
      </c>
      <c r="L35" s="285">
        <v>104</v>
      </c>
      <c r="M35" s="285">
        <v>104</v>
      </c>
      <c r="N35" s="285"/>
      <c r="O35" s="67"/>
      <c r="P35" s="67"/>
      <c r="Q35" s="67"/>
      <c r="R35" s="67"/>
      <c r="S35" s="67"/>
      <c r="T35" s="277" t="s">
        <v>797</v>
      </c>
      <c r="U35" s="201">
        <v>104</v>
      </c>
      <c r="V35" s="67"/>
      <c r="W35" s="67"/>
      <c r="X35" s="67"/>
      <c r="Y35" s="67"/>
      <c r="Z35" s="67"/>
      <c r="AA35" s="67"/>
      <c r="AB35" s="67"/>
      <c r="AC35" s="278" t="s">
        <v>65</v>
      </c>
      <c r="AD35" s="201">
        <v>104</v>
      </c>
      <c r="AE35" s="202">
        <v>104</v>
      </c>
      <c r="AF35" s="285"/>
      <c r="AG35" s="67"/>
      <c r="AH35" s="67"/>
      <c r="AI35" s="67"/>
      <c r="AJ35" s="67"/>
      <c r="AK35" s="67"/>
      <c r="AL35" s="277" t="s">
        <v>831</v>
      </c>
    </row>
    <row r="36" spans="1:38" ht="31.5">
      <c r="A36" s="67">
        <v>17</v>
      </c>
      <c r="B36" s="187" t="s">
        <v>834</v>
      </c>
      <c r="C36" s="5" t="s">
        <v>685</v>
      </c>
      <c r="D36" s="5"/>
      <c r="E36" s="67"/>
      <c r="F36" s="67"/>
      <c r="G36" s="67"/>
      <c r="H36" s="285"/>
      <c r="I36" s="285"/>
      <c r="J36" s="285"/>
      <c r="K36" s="278" t="s">
        <v>69</v>
      </c>
      <c r="L36" s="285"/>
      <c r="M36" s="285">
        <v>4</v>
      </c>
      <c r="N36" s="285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278" t="s">
        <v>729</v>
      </c>
      <c r="AD36" s="67"/>
      <c r="AE36" s="202">
        <v>4</v>
      </c>
      <c r="AF36" s="285"/>
      <c r="AG36" s="67"/>
      <c r="AH36" s="67"/>
      <c r="AI36" s="67"/>
      <c r="AJ36" s="67"/>
      <c r="AK36" s="67"/>
      <c r="AL36" s="67"/>
    </row>
    <row r="37" spans="1:38" ht="31.5">
      <c r="A37" s="19">
        <v>18</v>
      </c>
      <c r="B37" s="187" t="s">
        <v>129</v>
      </c>
      <c r="C37" s="5" t="s">
        <v>686</v>
      </c>
      <c r="D37" s="5"/>
      <c r="E37" s="67"/>
      <c r="F37" s="67"/>
      <c r="G37" s="67"/>
      <c r="H37" s="285"/>
      <c r="I37" s="285"/>
      <c r="J37" s="285"/>
      <c r="K37" s="278" t="s">
        <v>69</v>
      </c>
      <c r="L37" s="285"/>
      <c r="M37" s="285">
        <v>2</v>
      </c>
      <c r="N37" s="285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278" t="s">
        <v>729</v>
      </c>
      <c r="AD37" s="67"/>
      <c r="AE37" s="202">
        <v>2</v>
      </c>
      <c r="AF37" s="285"/>
      <c r="AG37" s="67"/>
      <c r="AH37" s="67"/>
      <c r="AI37" s="67"/>
      <c r="AJ37" s="67"/>
      <c r="AK37" s="67"/>
      <c r="AL37" s="67"/>
    </row>
    <row r="38" spans="1:38" ht="12.75">
      <c r="A38" s="67"/>
      <c r="B38" s="8" t="s">
        <v>451</v>
      </c>
      <c r="C38" s="20" t="s">
        <v>226</v>
      </c>
      <c r="D38" s="20" t="s">
        <v>227</v>
      </c>
      <c r="E38" s="8" t="s">
        <v>515</v>
      </c>
      <c r="F38" s="8"/>
      <c r="G38" s="8"/>
      <c r="H38" s="283" t="s">
        <v>460</v>
      </c>
      <c r="I38" s="283"/>
      <c r="J38" s="283"/>
      <c r="K38" s="283" t="s">
        <v>453</v>
      </c>
      <c r="L38" s="283"/>
      <c r="M38" s="283"/>
      <c r="N38" s="283" t="s">
        <v>516</v>
      </c>
      <c r="O38" s="8"/>
      <c r="P38" s="8"/>
      <c r="Q38" s="8" t="s">
        <v>454</v>
      </c>
      <c r="R38" s="8"/>
      <c r="S38" s="8"/>
      <c r="T38" s="8" t="s">
        <v>455</v>
      </c>
      <c r="U38" s="8"/>
      <c r="V38" s="8"/>
      <c r="W38" s="8" t="s">
        <v>456</v>
      </c>
      <c r="X38" s="8"/>
      <c r="Y38" s="8"/>
      <c r="Z38" s="8" t="s">
        <v>457</v>
      </c>
      <c r="AA38" s="8"/>
      <c r="AB38" s="8"/>
      <c r="AC38" s="283" t="s">
        <v>517</v>
      </c>
      <c r="AD38" s="8"/>
      <c r="AE38" s="8"/>
      <c r="AF38" s="283" t="s">
        <v>518</v>
      </c>
      <c r="AG38" s="8"/>
      <c r="AH38" s="8"/>
      <c r="AI38" s="8" t="s">
        <v>459</v>
      </c>
      <c r="AJ38" s="8"/>
      <c r="AK38" s="8"/>
      <c r="AL38" s="8" t="s">
        <v>458</v>
      </c>
    </row>
    <row r="39" spans="1:38" ht="58.5">
      <c r="A39" s="67">
        <v>19</v>
      </c>
      <c r="B39" s="187" t="s">
        <v>373</v>
      </c>
      <c r="C39" s="5" t="s">
        <v>466</v>
      </c>
      <c r="D39" s="5" t="s">
        <v>502</v>
      </c>
      <c r="E39" s="67"/>
      <c r="F39" s="67"/>
      <c r="G39" s="67"/>
      <c r="H39" s="278" t="s">
        <v>444</v>
      </c>
      <c r="I39" s="285">
        <v>1</v>
      </c>
      <c r="J39" s="285">
        <v>4</v>
      </c>
      <c r="K39" s="285"/>
      <c r="L39" s="285"/>
      <c r="M39" s="285"/>
      <c r="N39" s="285"/>
      <c r="O39" s="68"/>
      <c r="P39" s="68"/>
      <c r="Q39" s="277" t="s">
        <v>94</v>
      </c>
      <c r="R39" s="201">
        <v>1</v>
      </c>
      <c r="S39" s="67"/>
      <c r="T39" s="67"/>
      <c r="U39" s="67"/>
      <c r="V39" s="67"/>
      <c r="W39" s="67"/>
      <c r="X39" s="67"/>
      <c r="Y39" s="67"/>
      <c r="Z39" s="138" t="s">
        <v>810</v>
      </c>
      <c r="AA39" s="201">
        <v>1</v>
      </c>
      <c r="AB39" s="202">
        <v>4</v>
      </c>
      <c r="AC39" s="286"/>
      <c r="AD39" s="67"/>
      <c r="AE39" s="67"/>
      <c r="AF39" s="286"/>
      <c r="AG39" s="67"/>
      <c r="AH39" s="67"/>
      <c r="AI39" s="277" t="s">
        <v>828</v>
      </c>
      <c r="AJ39" s="201">
        <v>1</v>
      </c>
      <c r="AK39" s="67"/>
      <c r="AL39" s="139"/>
    </row>
    <row r="40" spans="1:38" ht="15.75">
      <c r="A40" s="139">
        <v>20</v>
      </c>
      <c r="B40" s="2" t="s">
        <v>501</v>
      </c>
      <c r="C40" s="11">
        <v>27</v>
      </c>
      <c r="D40" s="9" t="s">
        <v>506</v>
      </c>
      <c r="E40" s="67"/>
      <c r="F40" s="67"/>
      <c r="G40" s="67"/>
      <c r="H40" s="278" t="s">
        <v>444</v>
      </c>
      <c r="I40" s="285">
        <v>27</v>
      </c>
      <c r="J40" s="285">
        <v>27</v>
      </c>
      <c r="K40" s="285"/>
      <c r="L40" s="285"/>
      <c r="M40" s="285"/>
      <c r="N40" s="285"/>
      <c r="O40" s="68"/>
      <c r="P40" s="68"/>
      <c r="Q40" s="277" t="s">
        <v>94</v>
      </c>
      <c r="R40" s="201">
        <v>27</v>
      </c>
      <c r="S40" s="67"/>
      <c r="T40" s="67"/>
      <c r="U40" s="67"/>
      <c r="V40" s="67"/>
      <c r="W40" s="67"/>
      <c r="X40" s="67"/>
      <c r="Y40" s="67"/>
      <c r="Z40" s="277" t="s">
        <v>810</v>
      </c>
      <c r="AA40" s="201">
        <v>27</v>
      </c>
      <c r="AB40" s="202">
        <v>27</v>
      </c>
      <c r="AC40" s="285"/>
      <c r="AD40" s="67"/>
      <c r="AE40" s="67"/>
      <c r="AF40" s="285"/>
      <c r="AG40" s="67"/>
      <c r="AH40" s="67"/>
      <c r="AI40" s="277" t="s">
        <v>828</v>
      </c>
      <c r="AJ40" s="201">
        <v>27</v>
      </c>
      <c r="AK40" s="67"/>
      <c r="AL40" s="67"/>
    </row>
    <row r="41" spans="1:38" ht="15.75">
      <c r="A41" s="67">
        <v>21</v>
      </c>
      <c r="B41" s="2" t="s">
        <v>504</v>
      </c>
      <c r="C41" s="5">
        <v>36</v>
      </c>
      <c r="D41" s="5">
        <v>36</v>
      </c>
      <c r="E41" s="67"/>
      <c r="F41" s="67"/>
      <c r="G41" s="67"/>
      <c r="H41" s="278" t="s">
        <v>444</v>
      </c>
      <c r="I41" s="285">
        <v>36</v>
      </c>
      <c r="J41" s="285">
        <v>36</v>
      </c>
      <c r="K41" s="285"/>
      <c r="L41" s="285"/>
      <c r="M41" s="285"/>
      <c r="N41" s="285"/>
      <c r="O41" s="68"/>
      <c r="P41" s="68"/>
      <c r="Q41" s="277" t="s">
        <v>94</v>
      </c>
      <c r="R41" s="201">
        <v>36</v>
      </c>
      <c r="S41" s="67"/>
      <c r="T41" s="67"/>
      <c r="U41" s="67"/>
      <c r="V41" s="67"/>
      <c r="W41" s="67"/>
      <c r="X41" s="67"/>
      <c r="Y41" s="67"/>
      <c r="Z41" s="138" t="s">
        <v>810</v>
      </c>
      <c r="AA41" s="201">
        <v>36</v>
      </c>
      <c r="AB41" s="202">
        <v>36</v>
      </c>
      <c r="AC41" s="286"/>
      <c r="AD41" s="67"/>
      <c r="AE41" s="67"/>
      <c r="AF41" s="286"/>
      <c r="AG41" s="67"/>
      <c r="AH41" s="67"/>
      <c r="AI41" s="277" t="s">
        <v>828</v>
      </c>
      <c r="AJ41" s="201">
        <v>36</v>
      </c>
      <c r="AK41" s="67"/>
      <c r="AL41" s="139"/>
    </row>
    <row r="42" spans="1:38" ht="15.75">
      <c r="A42" s="139">
        <v>22</v>
      </c>
      <c r="B42" s="2" t="s">
        <v>617</v>
      </c>
      <c r="C42" s="11">
        <v>24</v>
      </c>
      <c r="D42" s="11">
        <v>24</v>
      </c>
      <c r="E42" s="277" t="s">
        <v>776</v>
      </c>
      <c r="F42" s="201">
        <v>24</v>
      </c>
      <c r="G42" s="202">
        <v>24</v>
      </c>
      <c r="H42" s="285"/>
      <c r="I42" s="285"/>
      <c r="J42" s="285"/>
      <c r="K42" s="285"/>
      <c r="L42" s="285"/>
      <c r="M42" s="285"/>
      <c r="N42" s="278" t="s">
        <v>784</v>
      </c>
      <c r="O42" s="201">
        <v>24</v>
      </c>
      <c r="P42" s="68"/>
      <c r="Q42" s="67"/>
      <c r="R42" s="68"/>
      <c r="S42" s="68"/>
      <c r="T42" s="67"/>
      <c r="U42" s="68"/>
      <c r="V42" s="68"/>
      <c r="W42" s="138" t="s">
        <v>800</v>
      </c>
      <c r="X42" s="201">
        <v>24</v>
      </c>
      <c r="Y42" s="202">
        <v>24</v>
      </c>
      <c r="Z42" s="139"/>
      <c r="AA42" s="68"/>
      <c r="AB42" s="68"/>
      <c r="AC42" s="286"/>
      <c r="AD42" s="68"/>
      <c r="AE42" s="68"/>
      <c r="AF42" s="278" t="s">
        <v>817</v>
      </c>
      <c r="AG42" s="201">
        <v>24</v>
      </c>
      <c r="AH42" s="68"/>
      <c r="AI42" s="139"/>
      <c r="AJ42" s="68"/>
      <c r="AK42" s="68"/>
      <c r="AL42" s="139"/>
    </row>
    <row r="43" spans="1:38" ht="15.75">
      <c r="A43" s="139">
        <v>23</v>
      </c>
      <c r="B43" s="2" t="s">
        <v>489</v>
      </c>
      <c r="C43" s="11">
        <v>4</v>
      </c>
      <c r="D43" s="11">
        <v>4</v>
      </c>
      <c r="E43" s="277" t="s">
        <v>776</v>
      </c>
      <c r="F43" s="201">
        <v>4</v>
      </c>
      <c r="G43" s="202">
        <v>4</v>
      </c>
      <c r="H43" s="285"/>
      <c r="I43" s="285"/>
      <c r="J43" s="285"/>
      <c r="K43" s="285"/>
      <c r="L43" s="285"/>
      <c r="M43" s="285"/>
      <c r="N43" s="278" t="s">
        <v>784</v>
      </c>
      <c r="O43" s="201">
        <v>4</v>
      </c>
      <c r="P43" s="68"/>
      <c r="Q43" s="67"/>
      <c r="R43" s="68"/>
      <c r="S43" s="68"/>
      <c r="T43" s="67"/>
      <c r="U43" s="68"/>
      <c r="V43" s="68"/>
      <c r="W43" s="277" t="s">
        <v>800</v>
      </c>
      <c r="X43" s="201">
        <v>4</v>
      </c>
      <c r="Y43" s="202">
        <v>4</v>
      </c>
      <c r="Z43" s="67"/>
      <c r="AA43" s="68"/>
      <c r="AB43" s="68"/>
      <c r="AC43" s="285"/>
      <c r="AD43" s="68"/>
      <c r="AE43" s="68"/>
      <c r="AF43" s="278" t="s">
        <v>88</v>
      </c>
      <c r="AG43" s="201">
        <v>4</v>
      </c>
      <c r="AH43" s="68"/>
      <c r="AI43" s="67"/>
      <c r="AJ43" s="68"/>
      <c r="AK43" s="68"/>
      <c r="AL43" s="67"/>
    </row>
    <row r="44" spans="1:38" ht="36.75">
      <c r="A44" s="139">
        <v>24</v>
      </c>
      <c r="B44" s="2" t="s">
        <v>512</v>
      </c>
      <c r="C44" s="11" t="s">
        <v>687</v>
      </c>
      <c r="D44" s="7" t="s">
        <v>688</v>
      </c>
      <c r="E44" s="277" t="s">
        <v>776</v>
      </c>
      <c r="F44" s="201">
        <v>6</v>
      </c>
      <c r="G44" s="202">
        <v>6</v>
      </c>
      <c r="H44" s="285"/>
      <c r="I44" s="285"/>
      <c r="J44" s="285"/>
      <c r="K44" s="285"/>
      <c r="L44" s="285"/>
      <c r="M44" s="285"/>
      <c r="N44" s="278" t="s">
        <v>784</v>
      </c>
      <c r="O44" s="201">
        <v>6</v>
      </c>
      <c r="P44" s="68"/>
      <c r="Q44" s="67"/>
      <c r="R44" s="68"/>
      <c r="S44" s="68"/>
      <c r="T44" s="67"/>
      <c r="U44" s="68"/>
      <c r="V44" s="68"/>
      <c r="W44" s="277" t="s">
        <v>800</v>
      </c>
      <c r="X44" s="201">
        <v>6</v>
      </c>
      <c r="Y44" s="202">
        <v>6</v>
      </c>
      <c r="Z44" s="67"/>
      <c r="AA44" s="68"/>
      <c r="AB44" s="68"/>
      <c r="AC44" s="285"/>
      <c r="AD44" s="68"/>
      <c r="AE44" s="68"/>
      <c r="AF44" s="278" t="s">
        <v>817</v>
      </c>
      <c r="AG44" s="201">
        <v>6</v>
      </c>
      <c r="AH44" s="68"/>
      <c r="AI44" s="67"/>
      <c r="AJ44" s="68"/>
      <c r="AK44" s="68"/>
      <c r="AL44" s="67"/>
    </row>
    <row r="45" spans="1:38" ht="45.75">
      <c r="A45" s="139">
        <v>25</v>
      </c>
      <c r="B45" s="187" t="s">
        <v>374</v>
      </c>
      <c r="C45" s="11" t="s">
        <v>689</v>
      </c>
      <c r="D45" s="7"/>
      <c r="E45" s="277" t="s">
        <v>777</v>
      </c>
      <c r="F45" s="201"/>
      <c r="G45" s="202">
        <v>2</v>
      </c>
      <c r="H45" s="285"/>
      <c r="I45" s="285"/>
      <c r="J45" s="285"/>
      <c r="K45" s="285"/>
      <c r="L45" s="285"/>
      <c r="M45" s="285"/>
      <c r="N45" s="285"/>
      <c r="O45" s="68"/>
      <c r="P45" s="68"/>
      <c r="Q45" s="67"/>
      <c r="R45" s="68"/>
      <c r="S45" s="68"/>
      <c r="T45" s="67"/>
      <c r="U45" s="68"/>
      <c r="V45" s="68"/>
      <c r="W45" s="277" t="s">
        <v>369</v>
      </c>
      <c r="X45" s="68"/>
      <c r="Y45" s="202">
        <v>2</v>
      </c>
      <c r="Z45" s="67"/>
      <c r="AA45" s="68"/>
      <c r="AB45" s="68"/>
      <c r="AC45" s="285"/>
      <c r="AD45" s="68"/>
      <c r="AE45" s="68"/>
      <c r="AF45" s="285"/>
      <c r="AG45" s="68"/>
      <c r="AH45" s="68"/>
      <c r="AI45" s="67"/>
      <c r="AJ45" s="68"/>
      <c r="AK45" s="68"/>
      <c r="AL45" s="67"/>
    </row>
    <row r="46" spans="1:38" ht="15.75">
      <c r="A46" s="139">
        <v>26</v>
      </c>
      <c r="B46" s="2" t="s">
        <v>614</v>
      </c>
      <c r="C46" s="5">
        <v>12</v>
      </c>
      <c r="D46" s="5">
        <v>12</v>
      </c>
      <c r="E46" s="67"/>
      <c r="F46" s="67"/>
      <c r="G46" s="67"/>
      <c r="H46" s="285"/>
      <c r="I46" s="285"/>
      <c r="J46" s="285"/>
      <c r="K46" s="278" t="s">
        <v>781</v>
      </c>
      <c r="L46" s="285">
        <v>12</v>
      </c>
      <c r="M46" s="285">
        <v>12</v>
      </c>
      <c r="N46" s="285"/>
      <c r="O46" s="68"/>
      <c r="P46" s="68"/>
      <c r="Q46" s="67"/>
      <c r="R46" s="68"/>
      <c r="S46" s="68"/>
      <c r="T46" s="277" t="s">
        <v>797</v>
      </c>
      <c r="U46" s="201">
        <v>12</v>
      </c>
      <c r="V46" s="68"/>
      <c r="W46" s="67"/>
      <c r="X46" s="68"/>
      <c r="Y46" s="68"/>
      <c r="Z46" s="67"/>
      <c r="AA46" s="68"/>
      <c r="AB46" s="68"/>
      <c r="AC46" s="278" t="s">
        <v>65</v>
      </c>
      <c r="AD46" s="201">
        <v>12</v>
      </c>
      <c r="AE46" s="202">
        <v>12</v>
      </c>
      <c r="AF46" s="285"/>
      <c r="AG46" s="68"/>
      <c r="AH46" s="68"/>
      <c r="AI46" s="67"/>
      <c r="AJ46" s="68"/>
      <c r="AK46" s="68"/>
      <c r="AL46" s="277" t="s">
        <v>831</v>
      </c>
    </row>
    <row r="47" spans="1:38" ht="15.75">
      <c r="A47" s="139">
        <v>27</v>
      </c>
      <c r="B47" s="2" t="s">
        <v>490</v>
      </c>
      <c r="C47" s="5">
        <v>27</v>
      </c>
      <c r="D47" s="5">
        <v>27</v>
      </c>
      <c r="E47" s="277" t="s">
        <v>776</v>
      </c>
      <c r="F47" s="201">
        <v>27</v>
      </c>
      <c r="G47" s="202">
        <v>27</v>
      </c>
      <c r="H47" s="285"/>
      <c r="I47" s="285"/>
      <c r="J47" s="285"/>
      <c r="K47" s="285"/>
      <c r="L47" s="285"/>
      <c r="M47" s="285"/>
      <c r="N47" s="278" t="s">
        <v>784</v>
      </c>
      <c r="O47" s="201">
        <v>27</v>
      </c>
      <c r="P47" s="68"/>
      <c r="Q47" s="67"/>
      <c r="R47" s="68"/>
      <c r="S47" s="68"/>
      <c r="T47" s="67"/>
      <c r="U47" s="68"/>
      <c r="V47" s="68"/>
      <c r="W47" s="278" t="s">
        <v>800</v>
      </c>
      <c r="X47" s="201">
        <v>27</v>
      </c>
      <c r="Y47" s="202">
        <v>27</v>
      </c>
      <c r="Z47" s="67"/>
      <c r="AA47" s="68"/>
      <c r="AB47" s="68"/>
      <c r="AC47" s="285"/>
      <c r="AD47" s="68"/>
      <c r="AE47" s="68"/>
      <c r="AF47" s="278" t="s">
        <v>818</v>
      </c>
      <c r="AG47" s="201">
        <v>27</v>
      </c>
      <c r="AH47" s="68"/>
      <c r="AI47" s="67"/>
      <c r="AJ47" s="68"/>
      <c r="AK47" s="68"/>
      <c r="AL47" s="67"/>
    </row>
    <row r="48" spans="1:38" ht="15.75">
      <c r="A48" s="139">
        <v>28</v>
      </c>
      <c r="B48" s="2" t="s">
        <v>505</v>
      </c>
      <c r="C48" s="5">
        <v>27</v>
      </c>
      <c r="D48" s="9" t="s">
        <v>506</v>
      </c>
      <c r="E48" s="67"/>
      <c r="F48" s="67"/>
      <c r="G48" s="67"/>
      <c r="H48" s="285"/>
      <c r="I48" s="285"/>
      <c r="J48" s="285"/>
      <c r="K48" s="278" t="s">
        <v>781</v>
      </c>
      <c r="L48" s="285">
        <v>27</v>
      </c>
      <c r="M48" s="285">
        <v>27</v>
      </c>
      <c r="N48" s="285"/>
      <c r="O48" s="68"/>
      <c r="P48" s="68"/>
      <c r="Q48" s="67"/>
      <c r="R48" s="67"/>
      <c r="S48" s="67"/>
      <c r="T48" s="277" t="s">
        <v>797</v>
      </c>
      <c r="U48" s="201">
        <v>27</v>
      </c>
      <c r="V48" s="67"/>
      <c r="W48" s="67"/>
      <c r="X48" s="67"/>
      <c r="Y48" s="67"/>
      <c r="Z48" s="67"/>
      <c r="AA48" s="67"/>
      <c r="AB48" s="67"/>
      <c r="AC48" s="278" t="s">
        <v>65</v>
      </c>
      <c r="AD48" s="201">
        <v>27</v>
      </c>
      <c r="AE48" s="202">
        <v>27</v>
      </c>
      <c r="AF48" s="285"/>
      <c r="AG48" s="67"/>
      <c r="AH48" s="67"/>
      <c r="AI48" s="67"/>
      <c r="AJ48" s="67"/>
      <c r="AK48" s="67"/>
      <c r="AL48" s="277" t="s">
        <v>832</v>
      </c>
    </row>
    <row r="49" spans="1:38" ht="15.75">
      <c r="A49" s="139">
        <v>29</v>
      </c>
      <c r="B49" s="2" t="s">
        <v>615</v>
      </c>
      <c r="C49" s="11">
        <v>27</v>
      </c>
      <c r="D49" s="9" t="s">
        <v>491</v>
      </c>
      <c r="E49" s="277" t="s">
        <v>776</v>
      </c>
      <c r="F49" s="201">
        <v>27</v>
      </c>
      <c r="G49" s="202">
        <v>27</v>
      </c>
      <c r="H49" s="285"/>
      <c r="I49" s="285"/>
      <c r="J49" s="285"/>
      <c r="K49" s="285"/>
      <c r="L49" s="285"/>
      <c r="M49" s="285"/>
      <c r="N49" s="278" t="s">
        <v>784</v>
      </c>
      <c r="O49" s="201">
        <v>27</v>
      </c>
      <c r="P49" s="68"/>
      <c r="Q49" s="67"/>
      <c r="R49" s="68"/>
      <c r="S49" s="68"/>
      <c r="T49" s="67"/>
      <c r="U49" s="68"/>
      <c r="V49" s="68"/>
      <c r="W49" s="277" t="s">
        <v>800</v>
      </c>
      <c r="X49" s="201">
        <v>27</v>
      </c>
      <c r="Y49" s="202">
        <v>27</v>
      </c>
      <c r="Z49" s="68"/>
      <c r="AA49" s="68"/>
      <c r="AB49" s="68"/>
      <c r="AC49" s="285"/>
      <c r="AD49" s="68"/>
      <c r="AE49" s="68"/>
      <c r="AF49" s="278" t="s">
        <v>818</v>
      </c>
      <c r="AG49" s="201">
        <v>27</v>
      </c>
      <c r="AH49" s="68"/>
      <c r="AI49" s="68"/>
      <c r="AJ49" s="68"/>
      <c r="AK49" s="68"/>
      <c r="AL49" s="67"/>
    </row>
    <row r="50" spans="1:38" ht="15.75">
      <c r="A50" s="139">
        <v>30</v>
      </c>
      <c r="B50" s="2" t="s">
        <v>475</v>
      </c>
      <c r="C50" s="5">
        <v>24</v>
      </c>
      <c r="D50" s="5">
        <v>24</v>
      </c>
      <c r="E50" s="277" t="s">
        <v>776</v>
      </c>
      <c r="F50" s="201">
        <v>24</v>
      </c>
      <c r="G50" s="202">
        <v>24</v>
      </c>
      <c r="H50" s="285"/>
      <c r="I50" s="285"/>
      <c r="J50" s="285"/>
      <c r="K50" s="285"/>
      <c r="L50" s="285"/>
      <c r="M50" s="285"/>
      <c r="N50" s="278" t="s">
        <v>784</v>
      </c>
      <c r="O50" s="201">
        <v>24</v>
      </c>
      <c r="P50" s="68"/>
      <c r="Q50" s="67"/>
      <c r="R50" s="68"/>
      <c r="S50" s="68"/>
      <c r="T50" s="67"/>
      <c r="U50" s="68"/>
      <c r="V50" s="68"/>
      <c r="W50" s="277" t="s">
        <v>800</v>
      </c>
      <c r="X50" s="201">
        <v>24</v>
      </c>
      <c r="Y50" s="202">
        <v>24</v>
      </c>
      <c r="Z50" s="68"/>
      <c r="AA50" s="68"/>
      <c r="AB50" s="68"/>
      <c r="AC50" s="285"/>
      <c r="AD50" s="68"/>
      <c r="AE50" s="68"/>
      <c r="AF50" s="278" t="s">
        <v>818</v>
      </c>
      <c r="AG50" s="201">
        <v>24</v>
      </c>
      <c r="AH50" s="68"/>
      <c r="AI50" s="68"/>
      <c r="AJ50" s="68"/>
      <c r="AK50" s="68"/>
      <c r="AL50" s="67"/>
    </row>
    <row r="51" spans="1:38" ht="15.75">
      <c r="A51" s="139">
        <v>31</v>
      </c>
      <c r="B51" s="2" t="s">
        <v>507</v>
      </c>
      <c r="C51" s="5">
        <v>5</v>
      </c>
      <c r="D51" s="5" t="s">
        <v>690</v>
      </c>
      <c r="E51" s="67"/>
      <c r="F51" s="67"/>
      <c r="G51" s="67"/>
      <c r="H51" s="278" t="s">
        <v>780</v>
      </c>
      <c r="I51" s="285">
        <v>3</v>
      </c>
      <c r="J51" s="285"/>
      <c r="K51" s="285"/>
      <c r="L51" s="285"/>
      <c r="M51" s="285"/>
      <c r="N51" s="285"/>
      <c r="O51" s="68"/>
      <c r="P51" s="68"/>
      <c r="Q51" s="277" t="s">
        <v>795</v>
      </c>
      <c r="R51" s="201">
        <v>3</v>
      </c>
      <c r="S51" s="213">
        <v>5</v>
      </c>
      <c r="T51" s="67"/>
      <c r="U51" s="67"/>
      <c r="V51" s="67"/>
      <c r="W51" s="67"/>
      <c r="X51" s="67"/>
      <c r="Y51" s="67"/>
      <c r="Z51" s="277" t="s">
        <v>811</v>
      </c>
      <c r="AA51" s="201">
        <v>3</v>
      </c>
      <c r="AB51" s="67"/>
      <c r="AC51" s="285"/>
      <c r="AD51" s="67"/>
      <c r="AE51" s="67"/>
      <c r="AF51" s="285"/>
      <c r="AG51" s="67"/>
      <c r="AH51" s="67"/>
      <c r="AI51" s="138" t="s">
        <v>830</v>
      </c>
      <c r="AJ51" s="201">
        <v>3</v>
      </c>
      <c r="AK51" s="202">
        <v>5</v>
      </c>
      <c r="AL51" s="139"/>
    </row>
    <row r="52" spans="1:38" ht="15.75">
      <c r="A52" s="139">
        <v>32</v>
      </c>
      <c r="B52" s="2" t="s">
        <v>484</v>
      </c>
      <c r="C52" s="11">
        <v>28</v>
      </c>
      <c r="D52" s="11">
        <v>28</v>
      </c>
      <c r="E52" s="67"/>
      <c r="F52" s="67"/>
      <c r="G52" s="67"/>
      <c r="H52" s="285"/>
      <c r="I52" s="285"/>
      <c r="J52" s="285"/>
      <c r="K52" s="278" t="s">
        <v>781</v>
      </c>
      <c r="L52" s="285">
        <v>28</v>
      </c>
      <c r="M52" s="285">
        <v>28</v>
      </c>
      <c r="N52" s="285"/>
      <c r="O52" s="68"/>
      <c r="P52" s="68"/>
      <c r="Q52" s="67"/>
      <c r="R52" s="67"/>
      <c r="S52" s="67"/>
      <c r="T52" s="277" t="s">
        <v>797</v>
      </c>
      <c r="U52" s="201">
        <v>28</v>
      </c>
      <c r="V52" s="67"/>
      <c r="W52" s="67"/>
      <c r="X52" s="67"/>
      <c r="Y52" s="67"/>
      <c r="Z52" s="67"/>
      <c r="AA52" s="67"/>
      <c r="AB52" s="67"/>
      <c r="AC52" s="278" t="s">
        <v>65</v>
      </c>
      <c r="AD52" s="201">
        <v>28</v>
      </c>
      <c r="AE52" s="202">
        <v>28</v>
      </c>
      <c r="AF52" s="285"/>
      <c r="AG52" s="67"/>
      <c r="AH52" s="67"/>
      <c r="AI52" s="67"/>
      <c r="AJ52" s="67"/>
      <c r="AK52" s="67"/>
      <c r="AL52" s="277" t="s">
        <v>831</v>
      </c>
    </row>
    <row r="53" spans="1:38" ht="75.75">
      <c r="A53" s="139">
        <v>33</v>
      </c>
      <c r="B53" s="187" t="s">
        <v>375</v>
      </c>
      <c r="C53" s="11" t="s">
        <v>471</v>
      </c>
      <c r="D53" s="11"/>
      <c r="E53" s="67"/>
      <c r="F53" s="67"/>
      <c r="G53" s="67"/>
      <c r="H53" s="285"/>
      <c r="I53" s="285"/>
      <c r="J53" s="285"/>
      <c r="K53" s="287" t="s">
        <v>69</v>
      </c>
      <c r="L53" s="285"/>
      <c r="M53" s="285">
        <v>2</v>
      </c>
      <c r="N53" s="285"/>
      <c r="O53" s="68"/>
      <c r="P53" s="68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287" t="s">
        <v>729</v>
      </c>
      <c r="AD53" s="67"/>
      <c r="AE53" s="202">
        <v>2</v>
      </c>
      <c r="AF53" s="285"/>
      <c r="AG53" s="67"/>
      <c r="AH53" s="67"/>
      <c r="AI53" s="67"/>
      <c r="AJ53" s="67"/>
      <c r="AK53" s="67"/>
      <c r="AL53" s="67"/>
    </row>
    <row r="54" spans="1:38" ht="75.75">
      <c r="A54" s="139">
        <v>34</v>
      </c>
      <c r="B54" s="2" t="s">
        <v>488</v>
      </c>
      <c r="C54" s="11" t="s">
        <v>691</v>
      </c>
      <c r="D54" s="11" t="s">
        <v>692</v>
      </c>
      <c r="E54" s="277" t="s">
        <v>776</v>
      </c>
      <c r="F54" s="201">
        <v>13</v>
      </c>
      <c r="G54" s="202">
        <v>14</v>
      </c>
      <c r="H54" s="285"/>
      <c r="I54" s="285"/>
      <c r="J54" s="285"/>
      <c r="K54" s="285"/>
      <c r="L54" s="285"/>
      <c r="M54" s="285"/>
      <c r="N54" s="278" t="s">
        <v>784</v>
      </c>
      <c r="O54" s="201">
        <v>13</v>
      </c>
      <c r="P54" s="68"/>
      <c r="Q54" s="67"/>
      <c r="R54" s="68"/>
      <c r="S54" s="68"/>
      <c r="T54" s="67"/>
      <c r="U54" s="68"/>
      <c r="V54" s="68"/>
      <c r="W54" s="277" t="s">
        <v>800</v>
      </c>
      <c r="X54" s="201">
        <v>13</v>
      </c>
      <c r="Y54" s="202">
        <v>14</v>
      </c>
      <c r="Z54" s="68"/>
      <c r="AA54" s="68"/>
      <c r="AB54" s="68"/>
      <c r="AC54" s="285"/>
      <c r="AD54" s="68"/>
      <c r="AE54" s="68"/>
      <c r="AF54" s="278" t="s">
        <v>817</v>
      </c>
      <c r="AG54" s="201">
        <v>13</v>
      </c>
      <c r="AH54" s="68"/>
      <c r="AI54" s="68"/>
      <c r="AJ54" s="68"/>
      <c r="AK54" s="68"/>
      <c r="AL54" s="68"/>
    </row>
    <row r="55" spans="1:38" ht="31.5">
      <c r="A55" s="139">
        <v>35</v>
      </c>
      <c r="B55" s="187" t="s">
        <v>680</v>
      </c>
      <c r="C55" s="11" t="s">
        <v>465</v>
      </c>
      <c r="D55" s="7" t="s">
        <v>463</v>
      </c>
      <c r="E55" s="277" t="s">
        <v>778</v>
      </c>
      <c r="F55" s="201"/>
      <c r="G55" s="202">
        <v>1</v>
      </c>
      <c r="H55" s="285"/>
      <c r="I55" s="285"/>
      <c r="J55" s="285"/>
      <c r="K55" s="285"/>
      <c r="L55" s="285"/>
      <c r="M55" s="285"/>
      <c r="N55" s="285"/>
      <c r="O55" s="68"/>
      <c r="P55" s="68"/>
      <c r="Q55" s="67"/>
      <c r="R55" s="68"/>
      <c r="S55" s="68"/>
      <c r="T55" s="67"/>
      <c r="U55" s="68"/>
      <c r="V55" s="68"/>
      <c r="W55" s="277" t="s">
        <v>369</v>
      </c>
      <c r="X55" s="68"/>
      <c r="Y55" s="202">
        <v>1</v>
      </c>
      <c r="Z55" s="68"/>
      <c r="AA55" s="68"/>
      <c r="AB55" s="68"/>
      <c r="AC55" s="285"/>
      <c r="AD55" s="68"/>
      <c r="AE55" s="68"/>
      <c r="AF55" s="285"/>
      <c r="AG55" s="68"/>
      <c r="AH55" s="68"/>
      <c r="AI55" s="68"/>
      <c r="AJ55" s="68"/>
      <c r="AK55" s="68"/>
      <c r="AL55" s="68"/>
    </row>
    <row r="56" spans="1:38" ht="15.75">
      <c r="A56" s="139">
        <v>36</v>
      </c>
      <c r="B56" s="2" t="s">
        <v>492</v>
      </c>
      <c r="C56" s="5">
        <v>23</v>
      </c>
      <c r="D56" s="5">
        <v>23</v>
      </c>
      <c r="E56" s="277" t="s">
        <v>776</v>
      </c>
      <c r="F56" s="201">
        <v>23</v>
      </c>
      <c r="G56" s="202">
        <v>23</v>
      </c>
      <c r="H56" s="285"/>
      <c r="I56" s="285"/>
      <c r="J56" s="285"/>
      <c r="K56" s="285"/>
      <c r="L56" s="285"/>
      <c r="M56" s="285"/>
      <c r="N56" s="278" t="s">
        <v>784</v>
      </c>
      <c r="O56" s="201">
        <v>23</v>
      </c>
      <c r="P56" s="68"/>
      <c r="Q56" s="67"/>
      <c r="R56" s="68"/>
      <c r="S56" s="68"/>
      <c r="T56" s="67"/>
      <c r="U56" s="68"/>
      <c r="V56" s="68"/>
      <c r="W56" s="277" t="s">
        <v>800</v>
      </c>
      <c r="X56" s="201">
        <v>23</v>
      </c>
      <c r="Y56" s="202">
        <v>23</v>
      </c>
      <c r="Z56" s="68"/>
      <c r="AA56" s="68"/>
      <c r="AB56" s="68"/>
      <c r="AC56" s="285"/>
      <c r="AD56" s="68"/>
      <c r="AE56" s="68"/>
      <c r="AF56" s="278" t="s">
        <v>88</v>
      </c>
      <c r="AG56" s="201">
        <v>23</v>
      </c>
      <c r="AH56" s="68"/>
      <c r="AI56" s="68"/>
      <c r="AJ56" s="68"/>
      <c r="AK56" s="68"/>
      <c r="AL56" s="68"/>
    </row>
    <row r="57" spans="1:38" ht="15.75">
      <c r="A57" s="139">
        <v>37</v>
      </c>
      <c r="B57" s="2" t="s">
        <v>496</v>
      </c>
      <c r="C57" s="11">
        <v>21</v>
      </c>
      <c r="D57" s="9" t="s">
        <v>497</v>
      </c>
      <c r="E57" s="277" t="s">
        <v>776</v>
      </c>
      <c r="F57" s="201">
        <v>21</v>
      </c>
      <c r="G57" s="202">
        <v>21</v>
      </c>
      <c r="H57" s="285"/>
      <c r="I57" s="285"/>
      <c r="J57" s="285"/>
      <c r="K57" s="285"/>
      <c r="L57" s="285"/>
      <c r="M57" s="285"/>
      <c r="N57" s="278" t="s">
        <v>784</v>
      </c>
      <c r="O57" s="201">
        <v>21</v>
      </c>
      <c r="P57" s="68"/>
      <c r="Q57" s="67"/>
      <c r="R57" s="68"/>
      <c r="S57" s="68"/>
      <c r="T57" s="67"/>
      <c r="U57" s="68"/>
      <c r="V57" s="68"/>
      <c r="W57" s="277" t="s">
        <v>800</v>
      </c>
      <c r="X57" s="201">
        <v>21</v>
      </c>
      <c r="Y57" s="202">
        <v>21</v>
      </c>
      <c r="Z57" s="68"/>
      <c r="AA57" s="68"/>
      <c r="AB57" s="68"/>
      <c r="AC57" s="285"/>
      <c r="AD57" s="68"/>
      <c r="AE57" s="68"/>
      <c r="AF57" s="278" t="s">
        <v>88</v>
      </c>
      <c r="AG57" s="201">
        <v>21</v>
      </c>
      <c r="AH57" s="68"/>
      <c r="AI57" s="68"/>
      <c r="AJ57" s="68"/>
      <c r="AK57" s="68"/>
      <c r="AL57" s="68"/>
    </row>
    <row r="58" spans="1:38" ht="12.75">
      <c r="A58" s="21"/>
      <c r="B58" s="21"/>
      <c r="C58" s="21"/>
      <c r="D58" s="21"/>
      <c r="E58" s="21"/>
      <c r="F58" s="21"/>
      <c r="G58" s="21"/>
      <c r="H58" s="288"/>
      <c r="I58" s="288"/>
      <c r="J58" s="288"/>
      <c r="K58" s="288"/>
      <c r="L58" s="288"/>
      <c r="M58" s="288"/>
      <c r="N58" s="288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88"/>
      <c r="AD58" s="21"/>
      <c r="AE58" s="21"/>
      <c r="AF58" s="288"/>
      <c r="AG58" s="21"/>
      <c r="AH58" s="21"/>
      <c r="AI58" s="21"/>
      <c r="AJ58" s="21"/>
      <c r="AK58" s="21"/>
      <c r="AL58" s="21"/>
    </row>
    <row r="59" spans="1:38" ht="12.75">
      <c r="A59" s="67"/>
      <c r="B59" s="8" t="s">
        <v>451</v>
      </c>
      <c r="C59" s="20" t="s">
        <v>226</v>
      </c>
      <c r="D59" s="20" t="s">
        <v>227</v>
      </c>
      <c r="E59" s="8" t="s">
        <v>515</v>
      </c>
      <c r="F59" s="8"/>
      <c r="G59" s="8"/>
      <c r="H59" s="283" t="s">
        <v>460</v>
      </c>
      <c r="I59" s="283"/>
      <c r="J59" s="283"/>
      <c r="K59" s="283" t="s">
        <v>453</v>
      </c>
      <c r="L59" s="283"/>
      <c r="M59" s="283"/>
      <c r="N59" s="283" t="s">
        <v>516</v>
      </c>
      <c r="O59" s="8"/>
      <c r="P59" s="8"/>
      <c r="Q59" s="8" t="s">
        <v>454</v>
      </c>
      <c r="R59" s="8"/>
      <c r="S59" s="8"/>
      <c r="T59" s="8" t="s">
        <v>455</v>
      </c>
      <c r="U59" s="8"/>
      <c r="V59" s="8"/>
      <c r="W59" s="8" t="s">
        <v>456</v>
      </c>
      <c r="X59" s="8"/>
      <c r="Y59" s="8"/>
      <c r="Z59" s="8" t="s">
        <v>457</v>
      </c>
      <c r="AA59" s="8"/>
      <c r="AB59" s="8"/>
      <c r="AC59" s="283" t="s">
        <v>517</v>
      </c>
      <c r="AD59" s="8"/>
      <c r="AE59" s="8"/>
      <c r="AF59" s="283" t="s">
        <v>518</v>
      </c>
      <c r="AG59" s="8"/>
      <c r="AH59" s="8"/>
      <c r="AI59" s="8" t="s">
        <v>459</v>
      </c>
      <c r="AJ59" s="8"/>
      <c r="AK59" s="8"/>
      <c r="AL59" s="8" t="s">
        <v>458</v>
      </c>
    </row>
    <row r="60" spans="1:38" ht="31.5">
      <c r="A60" s="68">
        <v>38</v>
      </c>
      <c r="B60" s="187" t="s">
        <v>372</v>
      </c>
      <c r="C60" s="11" t="s">
        <v>410</v>
      </c>
      <c r="D60" s="9"/>
      <c r="E60" s="277" t="s">
        <v>777</v>
      </c>
      <c r="F60" s="68"/>
      <c r="G60" s="202">
        <v>1</v>
      </c>
      <c r="H60" s="285"/>
      <c r="I60" s="285"/>
      <c r="J60" s="285"/>
      <c r="K60" s="285"/>
      <c r="L60" s="285"/>
      <c r="M60" s="285"/>
      <c r="N60" s="285"/>
      <c r="O60" s="68"/>
      <c r="P60" s="68"/>
      <c r="Q60" s="67"/>
      <c r="R60" s="68"/>
      <c r="S60" s="68"/>
      <c r="T60" s="68"/>
      <c r="U60" s="68"/>
      <c r="V60" s="68"/>
      <c r="W60" s="277" t="s">
        <v>369</v>
      </c>
      <c r="X60" s="68"/>
      <c r="Y60" s="202">
        <v>1</v>
      </c>
      <c r="Z60" s="68"/>
      <c r="AA60" s="68"/>
      <c r="AB60" s="68"/>
      <c r="AC60" s="285"/>
      <c r="AD60" s="68"/>
      <c r="AE60" s="68"/>
      <c r="AF60" s="285"/>
      <c r="AG60" s="68"/>
      <c r="AH60" s="68"/>
      <c r="AI60" s="68"/>
      <c r="AJ60" s="68"/>
      <c r="AK60" s="68"/>
      <c r="AL60" s="68"/>
    </row>
    <row r="61" spans="1:38" ht="31.5">
      <c r="A61" s="68">
        <v>39</v>
      </c>
      <c r="B61" s="187" t="s">
        <v>412</v>
      </c>
      <c r="C61" s="11" t="s">
        <v>410</v>
      </c>
      <c r="D61" s="9"/>
      <c r="E61" s="277" t="s">
        <v>777</v>
      </c>
      <c r="F61" s="68"/>
      <c r="G61" s="202">
        <v>1</v>
      </c>
      <c r="H61" s="285"/>
      <c r="I61" s="285"/>
      <c r="J61" s="285"/>
      <c r="K61" s="285"/>
      <c r="L61" s="285"/>
      <c r="M61" s="285"/>
      <c r="N61" s="285"/>
      <c r="O61" s="68"/>
      <c r="P61" s="68"/>
      <c r="Q61" s="67"/>
      <c r="R61" s="68"/>
      <c r="S61" s="68"/>
      <c r="T61" s="68"/>
      <c r="U61" s="68"/>
      <c r="V61" s="68"/>
      <c r="W61" s="277" t="s">
        <v>369</v>
      </c>
      <c r="X61" s="68"/>
      <c r="Y61" s="202">
        <v>1</v>
      </c>
      <c r="Z61" s="68"/>
      <c r="AA61" s="68"/>
      <c r="AB61" s="68"/>
      <c r="AC61" s="285"/>
      <c r="AD61" s="68"/>
      <c r="AE61" s="68"/>
      <c r="AF61" s="285"/>
      <c r="AG61" s="68"/>
      <c r="AH61" s="68"/>
      <c r="AI61" s="68"/>
      <c r="AJ61" s="68"/>
      <c r="AK61" s="68"/>
      <c r="AL61" s="68"/>
    </row>
    <row r="62" spans="1:38" ht="47.25">
      <c r="A62" s="68">
        <v>40</v>
      </c>
      <c r="B62" s="187" t="s">
        <v>360</v>
      </c>
      <c r="C62" s="5" t="s">
        <v>461</v>
      </c>
      <c r="D62" s="5" t="s">
        <v>482</v>
      </c>
      <c r="E62" s="277" t="s">
        <v>776</v>
      </c>
      <c r="F62" s="201">
        <v>1</v>
      </c>
      <c r="G62" s="202">
        <v>1</v>
      </c>
      <c r="H62" s="285"/>
      <c r="I62" s="285"/>
      <c r="J62" s="285"/>
      <c r="K62" s="285"/>
      <c r="L62" s="285"/>
      <c r="M62" s="285"/>
      <c r="N62" s="278" t="s">
        <v>792</v>
      </c>
      <c r="O62" s="201">
        <v>1</v>
      </c>
      <c r="P62" s="68"/>
      <c r="Q62" s="67"/>
      <c r="R62" s="68"/>
      <c r="S62" s="68"/>
      <c r="T62" s="68"/>
      <c r="U62" s="68"/>
      <c r="V62" s="68"/>
      <c r="W62" s="277" t="s">
        <v>800</v>
      </c>
      <c r="X62" s="201">
        <v>1</v>
      </c>
      <c r="Y62" s="202">
        <v>1</v>
      </c>
      <c r="Z62" s="68"/>
      <c r="AA62" s="68"/>
      <c r="AB62" s="68"/>
      <c r="AC62" s="285"/>
      <c r="AD62" s="68"/>
      <c r="AE62" s="68"/>
      <c r="AF62" s="278" t="s">
        <v>88</v>
      </c>
      <c r="AG62" s="201">
        <v>1</v>
      </c>
      <c r="AH62" s="68"/>
      <c r="AI62" s="68"/>
      <c r="AJ62" s="68"/>
      <c r="AK62" s="68"/>
      <c r="AL62" s="68"/>
    </row>
    <row r="63" spans="1:38" ht="63">
      <c r="A63" s="68">
        <v>41</v>
      </c>
      <c r="B63" s="188" t="s">
        <v>413</v>
      </c>
      <c r="C63" s="5" t="s">
        <v>414</v>
      </c>
      <c r="D63" s="5"/>
      <c r="E63" s="278" t="s">
        <v>777</v>
      </c>
      <c r="F63" s="68"/>
      <c r="G63" s="202">
        <v>1</v>
      </c>
      <c r="H63" s="285"/>
      <c r="I63" s="285"/>
      <c r="J63" s="285"/>
      <c r="K63" s="285"/>
      <c r="L63" s="285"/>
      <c r="M63" s="285"/>
      <c r="N63" s="285"/>
      <c r="O63" s="68"/>
      <c r="P63" s="68"/>
      <c r="Q63" s="67"/>
      <c r="R63" s="68"/>
      <c r="S63" s="68"/>
      <c r="T63" s="68"/>
      <c r="U63" s="68"/>
      <c r="V63" s="68"/>
      <c r="W63" s="277" t="s">
        <v>369</v>
      </c>
      <c r="X63" s="68"/>
      <c r="Y63" s="202">
        <v>1</v>
      </c>
      <c r="Z63" s="68"/>
      <c r="AA63" s="68"/>
      <c r="AB63" s="68"/>
      <c r="AC63" s="285"/>
      <c r="AD63" s="68"/>
      <c r="AE63" s="68"/>
      <c r="AF63" s="285"/>
      <c r="AG63" s="68"/>
      <c r="AH63" s="68"/>
      <c r="AI63" s="68"/>
      <c r="AJ63" s="68"/>
      <c r="AK63" s="68"/>
      <c r="AL63" s="68"/>
    </row>
    <row r="64" spans="1:38" ht="15.75">
      <c r="A64" s="68">
        <v>42</v>
      </c>
      <c r="B64" s="2" t="s">
        <v>485</v>
      </c>
      <c r="C64" s="11">
        <v>25</v>
      </c>
      <c r="D64" s="11">
        <v>25</v>
      </c>
      <c r="E64" s="67"/>
      <c r="F64" s="67"/>
      <c r="G64" s="67"/>
      <c r="H64" s="285"/>
      <c r="I64" s="285"/>
      <c r="J64" s="285"/>
      <c r="K64" s="278" t="s">
        <v>781</v>
      </c>
      <c r="L64" s="285">
        <v>25</v>
      </c>
      <c r="M64" s="285">
        <v>25</v>
      </c>
      <c r="N64" s="285"/>
      <c r="O64" s="68"/>
      <c r="P64" s="68"/>
      <c r="Q64" s="67"/>
      <c r="R64" s="67"/>
      <c r="S64" s="67"/>
      <c r="T64" s="277" t="s">
        <v>797</v>
      </c>
      <c r="U64" s="201">
        <v>25</v>
      </c>
      <c r="V64" s="67"/>
      <c r="W64" s="67"/>
      <c r="X64" s="67"/>
      <c r="Y64" s="67"/>
      <c r="Z64" s="67"/>
      <c r="AA64" s="67"/>
      <c r="AB64" s="67"/>
      <c r="AC64" s="278" t="s">
        <v>65</v>
      </c>
      <c r="AD64" s="201">
        <v>25</v>
      </c>
      <c r="AE64" s="202">
        <v>25</v>
      </c>
      <c r="AF64" s="285"/>
      <c r="AG64" s="67"/>
      <c r="AH64" s="67"/>
      <c r="AI64" s="67"/>
      <c r="AJ64" s="67"/>
      <c r="AK64" s="67"/>
      <c r="AL64" s="277" t="s">
        <v>831</v>
      </c>
    </row>
    <row r="65" spans="1:38" ht="31.5">
      <c r="A65" s="68">
        <v>43</v>
      </c>
      <c r="B65" s="187" t="s">
        <v>415</v>
      </c>
      <c r="C65" s="11" t="s">
        <v>416</v>
      </c>
      <c r="D65" s="11"/>
      <c r="E65" s="67"/>
      <c r="F65" s="67"/>
      <c r="G65" s="67"/>
      <c r="H65" s="285"/>
      <c r="I65" s="285"/>
      <c r="J65" s="285"/>
      <c r="K65" s="278" t="s">
        <v>69</v>
      </c>
      <c r="L65" s="285"/>
      <c r="M65" s="285">
        <v>2</v>
      </c>
      <c r="N65" s="285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278" t="s">
        <v>729</v>
      </c>
      <c r="AD65" s="67"/>
      <c r="AE65" s="202">
        <v>2</v>
      </c>
      <c r="AF65" s="285"/>
      <c r="AG65" s="67"/>
      <c r="AH65" s="67"/>
      <c r="AI65" s="67"/>
      <c r="AJ65" s="67"/>
      <c r="AK65" s="67"/>
      <c r="AL65" s="67"/>
    </row>
    <row r="66" spans="1:38" ht="31.5">
      <c r="A66" s="68">
        <v>44</v>
      </c>
      <c r="B66" s="296" t="s">
        <v>682</v>
      </c>
      <c r="C66" s="11" t="s">
        <v>414</v>
      </c>
      <c r="D66" s="11"/>
      <c r="E66" s="67"/>
      <c r="F66" s="67"/>
      <c r="G66" s="67"/>
      <c r="H66" s="285"/>
      <c r="I66" s="285"/>
      <c r="J66" s="285"/>
      <c r="K66" s="278" t="s">
        <v>69</v>
      </c>
      <c r="L66" s="285"/>
      <c r="M66" s="285">
        <v>1</v>
      </c>
      <c r="N66" s="285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278" t="s">
        <v>729</v>
      </c>
      <c r="AD66" s="67"/>
      <c r="AE66" s="202">
        <v>1</v>
      </c>
      <c r="AF66" s="285"/>
      <c r="AG66" s="67"/>
      <c r="AH66" s="67"/>
      <c r="AI66" s="67"/>
      <c r="AJ66" s="67"/>
      <c r="AK66" s="67"/>
      <c r="AL66" s="67"/>
    </row>
    <row r="67" spans="1:38" ht="31.5">
      <c r="A67" s="68">
        <v>45</v>
      </c>
      <c r="B67" s="187" t="s">
        <v>835</v>
      </c>
      <c r="C67" s="11" t="s">
        <v>414</v>
      </c>
      <c r="D67" s="11"/>
      <c r="E67" s="67"/>
      <c r="F67" s="67"/>
      <c r="G67" s="67"/>
      <c r="H67" s="285"/>
      <c r="I67" s="285"/>
      <c r="J67" s="285"/>
      <c r="K67" s="278" t="s">
        <v>69</v>
      </c>
      <c r="L67" s="285"/>
      <c r="M67" s="285">
        <v>1</v>
      </c>
      <c r="N67" s="285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278" t="s">
        <v>729</v>
      </c>
      <c r="AD67" s="67"/>
      <c r="AE67" s="202">
        <v>1</v>
      </c>
      <c r="AF67" s="285"/>
      <c r="AG67" s="67"/>
      <c r="AH67" s="67"/>
      <c r="AI67" s="67"/>
      <c r="AJ67" s="67"/>
      <c r="AK67" s="67"/>
      <c r="AL67" s="67"/>
    </row>
    <row r="68" spans="1:38" ht="31.5">
      <c r="A68" s="68">
        <v>46</v>
      </c>
      <c r="B68" s="187" t="s">
        <v>622</v>
      </c>
      <c r="C68" s="5" t="s">
        <v>461</v>
      </c>
      <c r="D68" s="7" t="s">
        <v>463</v>
      </c>
      <c r="E68" s="67"/>
      <c r="F68" s="67"/>
      <c r="G68" s="67"/>
      <c r="H68" s="285"/>
      <c r="I68" s="285"/>
      <c r="J68" s="285"/>
      <c r="K68" s="278" t="s">
        <v>69</v>
      </c>
      <c r="L68" s="285"/>
      <c r="M68" s="285">
        <v>1</v>
      </c>
      <c r="N68" s="285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278" t="s">
        <v>729</v>
      </c>
      <c r="AD68" s="67"/>
      <c r="AE68" s="202">
        <v>1</v>
      </c>
      <c r="AF68" s="285"/>
      <c r="AG68" s="67"/>
      <c r="AH68" s="67"/>
      <c r="AI68" s="67"/>
      <c r="AJ68" s="67"/>
      <c r="AK68" s="67"/>
      <c r="AL68" s="67"/>
    </row>
    <row r="69" spans="1:38" ht="15.75">
      <c r="A69" s="68">
        <v>47</v>
      </c>
      <c r="B69" s="2" t="s">
        <v>498</v>
      </c>
      <c r="C69" s="11">
        <v>46</v>
      </c>
      <c r="D69" s="9" t="s">
        <v>499</v>
      </c>
      <c r="E69" s="277" t="s">
        <v>776</v>
      </c>
      <c r="F69" s="201">
        <v>46</v>
      </c>
      <c r="G69" s="202">
        <v>46</v>
      </c>
      <c r="H69" s="285"/>
      <c r="I69" s="285"/>
      <c r="J69" s="285"/>
      <c r="K69" s="285"/>
      <c r="L69" s="285"/>
      <c r="M69" s="285"/>
      <c r="N69" s="278" t="s">
        <v>784</v>
      </c>
      <c r="O69" s="212">
        <v>46</v>
      </c>
      <c r="P69" s="68"/>
      <c r="Q69" s="67"/>
      <c r="R69" s="68"/>
      <c r="S69" s="68"/>
      <c r="T69" s="68"/>
      <c r="U69" s="68"/>
      <c r="V69" s="68"/>
      <c r="W69" s="277" t="s">
        <v>800</v>
      </c>
      <c r="X69" s="201">
        <v>46</v>
      </c>
      <c r="Y69" s="202">
        <v>46</v>
      </c>
      <c r="Z69" s="68"/>
      <c r="AA69" s="68"/>
      <c r="AB69" s="68"/>
      <c r="AC69" s="285"/>
      <c r="AD69" s="68"/>
      <c r="AE69" s="68"/>
      <c r="AF69" s="278" t="s">
        <v>88</v>
      </c>
      <c r="AG69" s="201">
        <v>46</v>
      </c>
      <c r="AH69" s="68"/>
      <c r="AI69" s="68"/>
      <c r="AJ69" s="68"/>
      <c r="AK69" s="68"/>
      <c r="AL69" s="68"/>
    </row>
    <row r="70" spans="1:38" ht="31.5">
      <c r="A70" s="68">
        <v>48</v>
      </c>
      <c r="B70" s="187" t="s">
        <v>417</v>
      </c>
      <c r="C70" s="11" t="s">
        <v>414</v>
      </c>
      <c r="D70" s="9"/>
      <c r="E70" s="277" t="s">
        <v>777</v>
      </c>
      <c r="F70" s="68"/>
      <c r="G70" s="202">
        <v>1</v>
      </c>
      <c r="H70" s="285"/>
      <c r="I70" s="285"/>
      <c r="J70" s="285"/>
      <c r="K70" s="285"/>
      <c r="L70" s="285"/>
      <c r="M70" s="285"/>
      <c r="N70" s="285"/>
      <c r="O70" s="68"/>
      <c r="P70" s="68"/>
      <c r="Q70" s="67"/>
      <c r="R70" s="68"/>
      <c r="S70" s="68"/>
      <c r="T70" s="68"/>
      <c r="U70" s="68"/>
      <c r="V70" s="68"/>
      <c r="W70" s="277" t="s">
        <v>369</v>
      </c>
      <c r="X70" s="68"/>
      <c r="Y70" s="202">
        <v>1</v>
      </c>
      <c r="Z70" s="68"/>
      <c r="AA70" s="68"/>
      <c r="AB70" s="68"/>
      <c r="AC70" s="285"/>
      <c r="AD70" s="68"/>
      <c r="AE70" s="68"/>
      <c r="AF70" s="285"/>
      <c r="AG70" s="68"/>
      <c r="AH70" s="68"/>
      <c r="AI70" s="68"/>
      <c r="AJ70" s="68"/>
      <c r="AK70" s="68"/>
      <c r="AL70" s="68"/>
    </row>
    <row r="71" spans="1:38" ht="31.5">
      <c r="A71" s="68">
        <v>49</v>
      </c>
      <c r="B71" s="187" t="s">
        <v>371</v>
      </c>
      <c r="C71" s="5" t="s">
        <v>500</v>
      </c>
      <c r="D71" s="7" t="s">
        <v>463</v>
      </c>
      <c r="E71" s="277" t="s">
        <v>778</v>
      </c>
      <c r="F71" s="68"/>
      <c r="G71" s="202">
        <v>3</v>
      </c>
      <c r="H71" s="285"/>
      <c r="I71" s="285"/>
      <c r="J71" s="285"/>
      <c r="K71" s="285"/>
      <c r="L71" s="285"/>
      <c r="M71" s="285"/>
      <c r="N71" s="285"/>
      <c r="O71" s="68"/>
      <c r="P71" s="68"/>
      <c r="Q71" s="67"/>
      <c r="R71" s="68"/>
      <c r="S71" s="68"/>
      <c r="T71" s="68"/>
      <c r="U71" s="68"/>
      <c r="V71" s="68"/>
      <c r="W71" s="277" t="s">
        <v>369</v>
      </c>
      <c r="X71" s="68"/>
      <c r="Y71" s="202">
        <v>3</v>
      </c>
      <c r="Z71" s="68"/>
      <c r="AA71" s="68"/>
      <c r="AB71" s="68"/>
      <c r="AC71" s="285"/>
      <c r="AD71" s="68"/>
      <c r="AE71" s="68"/>
      <c r="AF71" s="285"/>
      <c r="AG71" s="68"/>
      <c r="AH71" s="68"/>
      <c r="AI71" s="68"/>
      <c r="AJ71" s="68"/>
      <c r="AK71" s="68"/>
      <c r="AL71" s="68"/>
    </row>
    <row r="72" spans="1:38" ht="15.75">
      <c r="A72" s="68">
        <v>50</v>
      </c>
      <c r="B72" s="2" t="s">
        <v>841</v>
      </c>
      <c r="C72" s="5">
        <v>8</v>
      </c>
      <c r="D72" s="5">
        <v>8</v>
      </c>
      <c r="E72" s="67"/>
      <c r="F72" s="67"/>
      <c r="G72" s="67"/>
      <c r="H72" s="285"/>
      <c r="I72" s="285"/>
      <c r="J72" s="285"/>
      <c r="K72" s="278" t="s">
        <v>781</v>
      </c>
      <c r="L72" s="285">
        <v>8</v>
      </c>
      <c r="M72" s="285">
        <v>8</v>
      </c>
      <c r="N72" s="285"/>
      <c r="O72" s="67"/>
      <c r="P72" s="67"/>
      <c r="Q72" s="67"/>
      <c r="R72" s="67"/>
      <c r="S72" s="67"/>
      <c r="T72" s="277" t="s">
        <v>797</v>
      </c>
      <c r="U72" s="201">
        <v>8</v>
      </c>
      <c r="V72" s="67"/>
      <c r="W72" s="67"/>
      <c r="X72" s="67"/>
      <c r="Y72" s="67"/>
      <c r="Z72" s="67"/>
      <c r="AA72" s="67"/>
      <c r="AB72" s="67"/>
      <c r="AC72" s="278" t="s">
        <v>65</v>
      </c>
      <c r="AD72" s="201">
        <v>8</v>
      </c>
      <c r="AE72" s="202">
        <v>8</v>
      </c>
      <c r="AF72" s="285"/>
      <c r="AG72" s="67"/>
      <c r="AH72" s="67"/>
      <c r="AI72" s="67"/>
      <c r="AJ72" s="67"/>
      <c r="AK72" s="67"/>
      <c r="AL72" s="277" t="s">
        <v>831</v>
      </c>
    </row>
    <row r="73" spans="1:38" ht="15.75">
      <c r="A73" s="68">
        <v>51</v>
      </c>
      <c r="B73" s="2" t="s">
        <v>842</v>
      </c>
      <c r="C73" s="5">
        <v>46</v>
      </c>
      <c r="D73" s="5">
        <v>46</v>
      </c>
      <c r="E73" s="277" t="s">
        <v>843</v>
      </c>
      <c r="F73" s="201">
        <v>46</v>
      </c>
      <c r="G73" s="202">
        <v>46</v>
      </c>
      <c r="H73" s="285"/>
      <c r="I73" s="285"/>
      <c r="J73" s="285"/>
      <c r="K73" s="285"/>
      <c r="L73" s="285"/>
      <c r="M73" s="285"/>
      <c r="N73" s="278" t="s">
        <v>83</v>
      </c>
      <c r="O73" s="201">
        <v>46</v>
      </c>
      <c r="P73" s="68"/>
      <c r="Q73" s="67"/>
      <c r="R73" s="68"/>
      <c r="S73" s="68"/>
      <c r="T73" s="68"/>
      <c r="U73" s="68"/>
      <c r="V73" s="68"/>
      <c r="W73" s="277" t="s">
        <v>84</v>
      </c>
      <c r="X73" s="201">
        <v>46</v>
      </c>
      <c r="Y73" s="202">
        <v>46</v>
      </c>
      <c r="Z73" s="68"/>
      <c r="AA73" s="68"/>
      <c r="AB73" s="68"/>
      <c r="AC73" s="285"/>
      <c r="AD73" s="68"/>
      <c r="AE73" s="68"/>
      <c r="AF73" s="278" t="s">
        <v>817</v>
      </c>
      <c r="AG73" s="201">
        <v>46</v>
      </c>
      <c r="AH73" s="68"/>
      <c r="AI73" s="68"/>
      <c r="AJ73" s="68"/>
      <c r="AK73" s="68"/>
      <c r="AL73" s="68"/>
    </row>
    <row r="74" spans="1:38" ht="31.5">
      <c r="A74" s="68">
        <v>52</v>
      </c>
      <c r="B74" s="187" t="s">
        <v>671</v>
      </c>
      <c r="C74" s="5" t="s">
        <v>414</v>
      </c>
      <c r="D74" s="5"/>
      <c r="E74" s="277" t="s">
        <v>844</v>
      </c>
      <c r="F74" s="68"/>
      <c r="G74" s="202">
        <v>1</v>
      </c>
      <c r="H74" s="285"/>
      <c r="I74" s="285"/>
      <c r="J74" s="285"/>
      <c r="K74" s="285"/>
      <c r="L74" s="285"/>
      <c r="M74" s="285"/>
      <c r="N74" s="285"/>
      <c r="O74" s="68"/>
      <c r="P74" s="68"/>
      <c r="Q74" s="67"/>
      <c r="R74" s="68"/>
      <c r="S74" s="68"/>
      <c r="T74" s="68"/>
      <c r="U74" s="68"/>
      <c r="V74" s="68"/>
      <c r="W74" s="278" t="s">
        <v>86</v>
      </c>
      <c r="X74" s="68"/>
      <c r="Y74" s="202">
        <v>1</v>
      </c>
      <c r="Z74" s="68"/>
      <c r="AA74" s="68"/>
      <c r="AB74" s="68"/>
      <c r="AC74" s="285"/>
      <c r="AD74" s="68"/>
      <c r="AE74" s="68"/>
      <c r="AF74" s="285"/>
      <c r="AG74" s="68"/>
      <c r="AH74" s="68"/>
      <c r="AI74" s="68"/>
      <c r="AJ74" s="68"/>
      <c r="AK74" s="68"/>
      <c r="AL74" s="68"/>
    </row>
    <row r="75" spans="1:38" ht="31.5">
      <c r="A75" s="68">
        <v>53</v>
      </c>
      <c r="B75" s="187" t="s">
        <v>670</v>
      </c>
      <c r="C75" s="5" t="s">
        <v>414</v>
      </c>
      <c r="D75" s="5"/>
      <c r="E75" s="277" t="s">
        <v>844</v>
      </c>
      <c r="F75" s="68"/>
      <c r="G75" s="202">
        <v>1</v>
      </c>
      <c r="H75" s="285"/>
      <c r="I75" s="285"/>
      <c r="J75" s="285"/>
      <c r="K75" s="285"/>
      <c r="L75" s="285"/>
      <c r="M75" s="285"/>
      <c r="N75" s="285"/>
      <c r="O75" s="68"/>
      <c r="P75" s="68"/>
      <c r="Q75" s="67"/>
      <c r="R75" s="68"/>
      <c r="S75" s="68"/>
      <c r="T75" s="68"/>
      <c r="U75" s="68"/>
      <c r="V75" s="68"/>
      <c r="W75" s="278" t="s">
        <v>86</v>
      </c>
      <c r="X75" s="68"/>
      <c r="Y75" s="202">
        <v>1</v>
      </c>
      <c r="Z75" s="68"/>
      <c r="AA75" s="68"/>
      <c r="AB75" s="68"/>
      <c r="AC75" s="285"/>
      <c r="AD75" s="68"/>
      <c r="AE75" s="68"/>
      <c r="AF75" s="285"/>
      <c r="AG75" s="68"/>
      <c r="AH75" s="68"/>
      <c r="AI75" s="68"/>
      <c r="AJ75" s="68"/>
      <c r="AK75" s="68"/>
      <c r="AL75" s="68"/>
    </row>
    <row r="76" spans="1:38" ht="31.5">
      <c r="A76" s="68">
        <v>54</v>
      </c>
      <c r="B76" s="187" t="s">
        <v>362</v>
      </c>
      <c r="C76" s="41" t="s">
        <v>511</v>
      </c>
      <c r="D76" s="39" t="s">
        <v>463</v>
      </c>
      <c r="E76" s="278" t="s">
        <v>844</v>
      </c>
      <c r="F76" s="68"/>
      <c r="G76" s="202">
        <v>1</v>
      </c>
      <c r="H76" s="285"/>
      <c r="I76" s="285"/>
      <c r="J76" s="285"/>
      <c r="K76" s="285"/>
      <c r="L76" s="285"/>
      <c r="M76" s="285"/>
      <c r="N76" s="285"/>
      <c r="O76" s="68"/>
      <c r="P76" s="68"/>
      <c r="Q76" s="68"/>
      <c r="R76" s="68"/>
      <c r="S76" s="68"/>
      <c r="T76" s="68"/>
      <c r="U76" s="68"/>
      <c r="V76" s="68"/>
      <c r="W76" s="278" t="s">
        <v>86</v>
      </c>
      <c r="X76" s="68"/>
      <c r="Y76" s="202">
        <v>1</v>
      </c>
      <c r="Z76" s="68"/>
      <c r="AA76" s="68"/>
      <c r="AB76" s="68"/>
      <c r="AC76" s="285"/>
      <c r="AD76" s="68"/>
      <c r="AE76" s="68"/>
      <c r="AF76" s="285"/>
      <c r="AG76" s="68"/>
      <c r="AH76" s="68"/>
      <c r="AI76" s="68"/>
      <c r="AJ76" s="68"/>
      <c r="AK76" s="68"/>
      <c r="AL76" s="68"/>
    </row>
    <row r="77" spans="1:38" ht="31.5">
      <c r="A77" s="68">
        <v>55</v>
      </c>
      <c r="B77" s="187" t="s">
        <v>672</v>
      </c>
      <c r="C77" s="41" t="s">
        <v>511</v>
      </c>
      <c r="D77" s="39"/>
      <c r="E77" s="278" t="s">
        <v>844</v>
      </c>
      <c r="F77" s="68"/>
      <c r="G77" s="202">
        <v>1</v>
      </c>
      <c r="H77" s="285"/>
      <c r="I77" s="285"/>
      <c r="J77" s="285"/>
      <c r="K77" s="285"/>
      <c r="L77" s="285"/>
      <c r="M77" s="285"/>
      <c r="N77" s="285"/>
      <c r="O77" s="68"/>
      <c r="P77" s="68"/>
      <c r="Q77" s="68"/>
      <c r="R77" s="68"/>
      <c r="S77" s="68"/>
      <c r="T77" s="68"/>
      <c r="U77" s="68"/>
      <c r="V77" s="68"/>
      <c r="W77" s="278" t="s">
        <v>86</v>
      </c>
      <c r="X77" s="68"/>
      <c r="Y77" s="202">
        <v>1</v>
      </c>
      <c r="Z77" s="68"/>
      <c r="AA77" s="68"/>
      <c r="AB77" s="68"/>
      <c r="AC77" s="285"/>
      <c r="AD77" s="68"/>
      <c r="AE77" s="68"/>
      <c r="AF77" s="285"/>
      <c r="AG77" s="68"/>
      <c r="AH77" s="68"/>
      <c r="AI77" s="68"/>
      <c r="AJ77" s="68"/>
      <c r="AK77" s="68"/>
      <c r="AL77" s="68"/>
    </row>
    <row r="78" spans="1:38" ht="12.75">
      <c r="A78" s="68"/>
      <c r="B78" s="37" t="s">
        <v>451</v>
      </c>
      <c r="C78" s="38" t="s">
        <v>226</v>
      </c>
      <c r="D78" s="38" t="s">
        <v>227</v>
      </c>
      <c r="E78" s="37" t="s">
        <v>515</v>
      </c>
      <c r="F78" s="37"/>
      <c r="G78" s="37"/>
      <c r="H78" s="283" t="s">
        <v>460</v>
      </c>
      <c r="I78" s="283"/>
      <c r="J78" s="283"/>
      <c r="K78" s="283" t="s">
        <v>453</v>
      </c>
      <c r="L78" s="283"/>
      <c r="M78" s="283"/>
      <c r="N78" s="283" t="s">
        <v>516</v>
      </c>
      <c r="O78" s="37"/>
      <c r="P78" s="37"/>
      <c r="Q78" s="37" t="s">
        <v>454</v>
      </c>
      <c r="R78" s="37"/>
      <c r="S78" s="37"/>
      <c r="T78" s="37" t="s">
        <v>455</v>
      </c>
      <c r="U78" s="37"/>
      <c r="V78" s="37"/>
      <c r="W78" s="37" t="s">
        <v>456</v>
      </c>
      <c r="X78" s="37"/>
      <c r="Y78" s="37"/>
      <c r="Z78" s="37" t="s">
        <v>457</v>
      </c>
      <c r="AA78" s="37"/>
      <c r="AB78" s="37"/>
      <c r="AC78" s="283" t="s">
        <v>517</v>
      </c>
      <c r="AD78" s="37"/>
      <c r="AE78" s="37"/>
      <c r="AF78" s="283" t="s">
        <v>518</v>
      </c>
      <c r="AG78" s="37"/>
      <c r="AH78" s="37"/>
      <c r="AI78" s="37" t="s">
        <v>459</v>
      </c>
      <c r="AJ78" s="37"/>
      <c r="AK78" s="37"/>
      <c r="AL78" s="37" t="s">
        <v>458</v>
      </c>
    </row>
    <row r="79" spans="1:38" ht="31.5">
      <c r="A79" s="68">
        <v>56</v>
      </c>
      <c r="B79" s="187" t="s">
        <v>679</v>
      </c>
      <c r="C79" s="41" t="s">
        <v>511</v>
      </c>
      <c r="D79" s="39"/>
      <c r="E79" s="278" t="s">
        <v>844</v>
      </c>
      <c r="F79" s="68"/>
      <c r="G79" s="202">
        <v>1</v>
      </c>
      <c r="H79" s="285"/>
      <c r="I79" s="285"/>
      <c r="J79" s="285"/>
      <c r="K79" s="285"/>
      <c r="L79" s="285"/>
      <c r="M79" s="285"/>
      <c r="N79" s="285"/>
      <c r="O79" s="68"/>
      <c r="P79" s="68"/>
      <c r="Q79" s="68"/>
      <c r="R79" s="68"/>
      <c r="S79" s="68"/>
      <c r="T79" s="68"/>
      <c r="U79" s="68"/>
      <c r="V79" s="68"/>
      <c r="W79" s="278" t="s">
        <v>86</v>
      </c>
      <c r="X79" s="68"/>
      <c r="Y79" s="202">
        <v>1</v>
      </c>
      <c r="Z79" s="68"/>
      <c r="AA79" s="68"/>
      <c r="AB79" s="68"/>
      <c r="AC79" s="285"/>
      <c r="AD79" s="68"/>
      <c r="AE79" s="68"/>
      <c r="AF79" s="285"/>
      <c r="AG79" s="68"/>
      <c r="AH79" s="68"/>
      <c r="AI79" s="68"/>
      <c r="AJ79" s="68"/>
      <c r="AK79" s="68"/>
      <c r="AL79" s="68"/>
    </row>
    <row r="80" spans="1:38" ht="15.75">
      <c r="A80" s="68">
        <v>57</v>
      </c>
      <c r="B80" s="2" t="s">
        <v>513</v>
      </c>
      <c r="C80" s="5">
        <v>4</v>
      </c>
      <c r="D80" s="5">
        <v>4</v>
      </c>
      <c r="E80" s="277" t="s">
        <v>843</v>
      </c>
      <c r="F80" s="201">
        <v>4</v>
      </c>
      <c r="G80" s="202">
        <v>4</v>
      </c>
      <c r="H80" s="285"/>
      <c r="I80" s="285"/>
      <c r="J80" s="285"/>
      <c r="K80" s="285"/>
      <c r="L80" s="285"/>
      <c r="M80" s="285"/>
      <c r="N80" s="278" t="s">
        <v>83</v>
      </c>
      <c r="O80" s="201">
        <v>4</v>
      </c>
      <c r="P80" s="68"/>
      <c r="Q80" s="67"/>
      <c r="R80" s="68"/>
      <c r="S80" s="68"/>
      <c r="T80" s="68"/>
      <c r="U80" s="68"/>
      <c r="V80" s="68"/>
      <c r="W80" s="277" t="s">
        <v>84</v>
      </c>
      <c r="X80" s="201">
        <v>4</v>
      </c>
      <c r="Y80" s="202">
        <v>4</v>
      </c>
      <c r="Z80" s="68"/>
      <c r="AA80" s="68"/>
      <c r="AB80" s="68"/>
      <c r="AC80" s="285"/>
      <c r="AD80" s="68"/>
      <c r="AE80" s="68"/>
      <c r="AF80" s="278" t="s">
        <v>817</v>
      </c>
      <c r="AG80" s="201">
        <v>4</v>
      </c>
      <c r="AH80" s="68"/>
      <c r="AI80" s="68"/>
      <c r="AJ80" s="68"/>
      <c r="AK80" s="68"/>
      <c r="AL80" s="68"/>
    </row>
    <row r="81" spans="1:38" ht="31.5">
      <c r="A81" s="68">
        <v>58</v>
      </c>
      <c r="B81" s="187" t="s">
        <v>418</v>
      </c>
      <c r="C81" s="5" t="s">
        <v>467</v>
      </c>
      <c r="D81" s="7" t="s">
        <v>463</v>
      </c>
      <c r="E81" s="277" t="s">
        <v>844</v>
      </c>
      <c r="F81" s="68"/>
      <c r="G81" s="202">
        <v>3</v>
      </c>
      <c r="H81" s="285"/>
      <c r="I81" s="285"/>
      <c r="J81" s="285"/>
      <c r="K81" s="285"/>
      <c r="L81" s="285"/>
      <c r="M81" s="285"/>
      <c r="N81" s="285"/>
      <c r="O81" s="68"/>
      <c r="P81" s="68"/>
      <c r="Q81" s="67"/>
      <c r="R81" s="68"/>
      <c r="S81" s="68"/>
      <c r="T81" s="68"/>
      <c r="U81" s="68"/>
      <c r="V81" s="68"/>
      <c r="W81" s="278" t="s">
        <v>86</v>
      </c>
      <c r="X81" s="68"/>
      <c r="Y81" s="202">
        <v>3</v>
      </c>
      <c r="Z81" s="68"/>
      <c r="AA81" s="68"/>
      <c r="AB81" s="68"/>
      <c r="AC81" s="285"/>
      <c r="AD81" s="68"/>
      <c r="AE81" s="68"/>
      <c r="AF81" s="285"/>
      <c r="AG81" s="68"/>
      <c r="AH81" s="68"/>
      <c r="AI81" s="68"/>
      <c r="AJ81" s="68"/>
      <c r="AK81" s="68"/>
      <c r="AL81" s="68"/>
    </row>
    <row r="82" spans="1:38" ht="15.75">
      <c r="A82" s="68">
        <v>59</v>
      </c>
      <c r="B82" s="2" t="s">
        <v>509</v>
      </c>
      <c r="C82" s="11">
        <v>14</v>
      </c>
      <c r="D82" s="9" t="s">
        <v>510</v>
      </c>
      <c r="E82" s="67"/>
      <c r="F82" s="67"/>
      <c r="G82" s="67"/>
      <c r="H82" s="285"/>
      <c r="I82" s="285"/>
      <c r="J82" s="285"/>
      <c r="K82" s="278" t="s">
        <v>781</v>
      </c>
      <c r="L82" s="285">
        <v>14</v>
      </c>
      <c r="M82" s="285">
        <v>14</v>
      </c>
      <c r="N82" s="285"/>
      <c r="O82" s="67"/>
      <c r="P82" s="67"/>
      <c r="Q82" s="67"/>
      <c r="R82" s="67"/>
      <c r="S82" s="67"/>
      <c r="T82" s="277" t="s">
        <v>797</v>
      </c>
      <c r="U82" s="201">
        <v>14</v>
      </c>
      <c r="V82" s="67"/>
      <c r="W82" s="67"/>
      <c r="X82" s="67"/>
      <c r="Y82" s="67"/>
      <c r="Z82" s="67"/>
      <c r="AA82" s="67"/>
      <c r="AB82" s="67"/>
      <c r="AC82" s="278" t="s">
        <v>65</v>
      </c>
      <c r="AD82" s="201">
        <v>14</v>
      </c>
      <c r="AE82" s="202">
        <v>14</v>
      </c>
      <c r="AF82" s="285"/>
      <c r="AG82" s="67"/>
      <c r="AH82" s="67"/>
      <c r="AI82" s="67"/>
      <c r="AJ82" s="67"/>
      <c r="AK82" s="67"/>
      <c r="AL82" s="277" t="s">
        <v>831</v>
      </c>
    </row>
    <row r="83" spans="1:38" ht="47.25">
      <c r="A83" s="68">
        <v>60</v>
      </c>
      <c r="B83" s="187" t="s">
        <v>384</v>
      </c>
      <c r="C83" s="11" t="s">
        <v>693</v>
      </c>
      <c r="D83" s="7" t="s">
        <v>463</v>
      </c>
      <c r="E83" s="67"/>
      <c r="F83" s="67"/>
      <c r="G83" s="67"/>
      <c r="H83" s="285"/>
      <c r="I83" s="285"/>
      <c r="J83" s="285"/>
      <c r="K83" s="278" t="s">
        <v>850</v>
      </c>
      <c r="L83" s="285"/>
      <c r="M83" s="285">
        <v>1</v>
      </c>
      <c r="N83" s="285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278" t="s">
        <v>729</v>
      </c>
      <c r="AD83" s="67"/>
      <c r="AE83" s="202">
        <v>1</v>
      </c>
      <c r="AF83" s="285"/>
      <c r="AG83" s="67"/>
      <c r="AH83" s="67"/>
      <c r="AI83" s="67"/>
      <c r="AJ83" s="67"/>
      <c r="AK83" s="67"/>
      <c r="AL83" s="67"/>
    </row>
    <row r="84" spans="1:38" ht="31.5">
      <c r="A84" s="68">
        <v>61</v>
      </c>
      <c r="B84" s="187" t="s">
        <v>673</v>
      </c>
      <c r="C84" s="17" t="s">
        <v>678</v>
      </c>
      <c r="D84" s="67"/>
      <c r="E84" s="67"/>
      <c r="F84" s="67"/>
      <c r="G84" s="67"/>
      <c r="H84" s="285"/>
      <c r="I84" s="285"/>
      <c r="J84" s="285"/>
      <c r="K84" s="278" t="s">
        <v>69</v>
      </c>
      <c r="L84" s="285"/>
      <c r="M84" s="285">
        <v>2</v>
      </c>
      <c r="N84" s="285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278" t="s">
        <v>729</v>
      </c>
      <c r="AD84" s="67"/>
      <c r="AE84" s="202">
        <v>2</v>
      </c>
      <c r="AF84" s="285"/>
      <c r="AG84" s="67"/>
      <c r="AH84" s="67"/>
      <c r="AI84" s="67"/>
      <c r="AJ84" s="67"/>
      <c r="AK84" s="67"/>
      <c r="AL84" s="67"/>
    </row>
    <row r="85" spans="1:38" ht="12.75">
      <c r="A85" s="331" t="s">
        <v>625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</row>
    <row r="86" spans="1:38" ht="15.75">
      <c r="A86" s="68">
        <v>62</v>
      </c>
      <c r="B86" s="44" t="s">
        <v>514</v>
      </c>
      <c r="C86" s="5">
        <v>40</v>
      </c>
      <c r="D86" s="5">
        <v>40</v>
      </c>
      <c r="E86" s="5"/>
      <c r="F86" s="5"/>
      <c r="G86" s="5"/>
      <c r="H86" s="298"/>
      <c r="I86" s="298"/>
      <c r="J86" s="298"/>
      <c r="K86" s="299"/>
      <c r="L86" s="298"/>
      <c r="M86" s="298"/>
      <c r="N86" s="285" t="s">
        <v>76</v>
      </c>
      <c r="O86" s="211">
        <v>40</v>
      </c>
      <c r="P86" s="203">
        <v>40</v>
      </c>
      <c r="Q86" s="67"/>
      <c r="R86" s="5"/>
      <c r="S86" s="5"/>
      <c r="T86" s="67"/>
      <c r="U86" s="5"/>
      <c r="V86" s="5"/>
      <c r="W86" s="67"/>
      <c r="X86" s="5"/>
      <c r="Y86" s="5"/>
      <c r="Z86" s="67"/>
      <c r="AA86" s="5"/>
      <c r="AB86" s="5"/>
      <c r="AC86" s="285"/>
      <c r="AD86" s="5"/>
      <c r="AE86" s="5"/>
      <c r="AF86" s="278" t="s">
        <v>727</v>
      </c>
      <c r="AG86" s="5"/>
      <c r="AH86" s="203">
        <v>40</v>
      </c>
      <c r="AI86" s="67"/>
      <c r="AJ86" s="5"/>
      <c r="AK86" s="5"/>
      <c r="AL86" s="67"/>
    </row>
    <row r="87" spans="1:38" ht="31.5">
      <c r="A87" s="68">
        <v>63</v>
      </c>
      <c r="B87" s="187" t="s">
        <v>677</v>
      </c>
      <c r="C87" s="11" t="s">
        <v>511</v>
      </c>
      <c r="D87" s="5" t="s">
        <v>463</v>
      </c>
      <c r="E87" s="5"/>
      <c r="F87" s="5"/>
      <c r="G87" s="5"/>
      <c r="H87" s="298"/>
      <c r="I87" s="298"/>
      <c r="J87" s="298"/>
      <c r="K87" s="299"/>
      <c r="L87" s="298"/>
      <c r="M87" s="298"/>
      <c r="N87" s="285" t="s">
        <v>77</v>
      </c>
      <c r="O87" s="39"/>
      <c r="P87" s="203">
        <v>1</v>
      </c>
      <c r="Q87" s="67"/>
      <c r="R87" s="5"/>
      <c r="S87" s="5"/>
      <c r="T87" s="67"/>
      <c r="U87" s="5"/>
      <c r="V87" s="5"/>
      <c r="W87" s="67"/>
      <c r="X87" s="5"/>
      <c r="Y87" s="5"/>
      <c r="Z87" s="67"/>
      <c r="AA87" s="5"/>
      <c r="AB87" s="5"/>
      <c r="AC87" s="285"/>
      <c r="AD87" s="5"/>
      <c r="AE87" s="5"/>
      <c r="AF87" s="278" t="s">
        <v>727</v>
      </c>
      <c r="AG87" s="5"/>
      <c r="AH87" s="203">
        <v>1</v>
      </c>
      <c r="AI87" s="67"/>
      <c r="AJ87" s="5"/>
      <c r="AK87" s="5"/>
      <c r="AL87" s="67"/>
    </row>
    <row r="88" spans="1:38" ht="15.75">
      <c r="A88" s="68">
        <v>64</v>
      </c>
      <c r="B88" s="44" t="s">
        <v>520</v>
      </c>
      <c r="C88" s="5">
        <v>40</v>
      </c>
      <c r="D88" s="5">
        <v>40</v>
      </c>
      <c r="E88" s="5"/>
      <c r="F88" s="5"/>
      <c r="G88" s="5"/>
      <c r="H88" s="298"/>
      <c r="I88" s="298"/>
      <c r="J88" s="298"/>
      <c r="K88" s="299"/>
      <c r="L88" s="298"/>
      <c r="M88" s="298"/>
      <c r="N88" s="285" t="s">
        <v>76</v>
      </c>
      <c r="O88" s="211">
        <v>40</v>
      </c>
      <c r="P88" s="203">
        <v>40</v>
      </c>
      <c r="Q88" s="67"/>
      <c r="R88" s="5"/>
      <c r="S88" s="5"/>
      <c r="T88" s="67"/>
      <c r="U88" s="5"/>
      <c r="V88" s="5"/>
      <c r="W88" s="67"/>
      <c r="X88" s="5"/>
      <c r="Y88" s="5"/>
      <c r="Z88" s="67"/>
      <c r="AA88" s="5"/>
      <c r="AB88" s="5"/>
      <c r="AC88" s="285"/>
      <c r="AD88" s="5"/>
      <c r="AE88" s="5"/>
      <c r="AF88" s="278" t="s">
        <v>727</v>
      </c>
      <c r="AG88" s="5"/>
      <c r="AH88" s="203">
        <v>40</v>
      </c>
      <c r="AI88" s="67"/>
      <c r="AJ88" s="5"/>
      <c r="AK88" s="5"/>
      <c r="AL88" s="67"/>
    </row>
    <row r="89" spans="1:38" ht="31.5">
      <c r="A89" s="68">
        <v>65</v>
      </c>
      <c r="B89" s="187" t="s">
        <v>411</v>
      </c>
      <c r="C89" s="5" t="s">
        <v>465</v>
      </c>
      <c r="D89" s="5" t="s">
        <v>463</v>
      </c>
      <c r="E89" s="5"/>
      <c r="F89" s="5"/>
      <c r="G89" s="5"/>
      <c r="H89" s="298"/>
      <c r="I89" s="298"/>
      <c r="J89" s="298"/>
      <c r="K89" s="299"/>
      <c r="L89" s="298"/>
      <c r="M89" s="298"/>
      <c r="N89" s="285" t="s">
        <v>77</v>
      </c>
      <c r="O89" s="5"/>
      <c r="P89" s="203">
        <v>1</v>
      </c>
      <c r="Q89" s="67"/>
      <c r="R89" s="5"/>
      <c r="S89" s="5"/>
      <c r="T89" s="67"/>
      <c r="U89" s="5"/>
      <c r="V89" s="5"/>
      <c r="W89" s="67"/>
      <c r="X89" s="5"/>
      <c r="Y89" s="5"/>
      <c r="Z89" s="67"/>
      <c r="AA89" s="5"/>
      <c r="AB89" s="5"/>
      <c r="AC89" s="285"/>
      <c r="AD89" s="5"/>
      <c r="AE89" s="5"/>
      <c r="AF89" s="278" t="s">
        <v>727</v>
      </c>
      <c r="AG89" s="5"/>
      <c r="AH89" s="203">
        <v>1</v>
      </c>
      <c r="AI89" s="67"/>
      <c r="AJ89" s="5"/>
      <c r="AK89" s="5"/>
      <c r="AL89" s="67"/>
    </row>
    <row r="90" spans="1:38" ht="15.75">
      <c r="A90" s="68">
        <v>66</v>
      </c>
      <c r="B90" s="301" t="s">
        <v>521</v>
      </c>
      <c r="C90" s="5">
        <v>32</v>
      </c>
      <c r="D90" s="5">
        <v>32</v>
      </c>
      <c r="E90" s="277" t="s">
        <v>845</v>
      </c>
      <c r="F90" s="68"/>
      <c r="G90" s="202">
        <v>32</v>
      </c>
      <c r="H90" s="285"/>
      <c r="I90" s="285"/>
      <c r="J90" s="285"/>
      <c r="K90" s="285"/>
      <c r="L90" s="285"/>
      <c r="M90" s="285"/>
      <c r="N90" s="285"/>
      <c r="O90" s="68"/>
      <c r="P90" s="68"/>
      <c r="Q90" s="67"/>
      <c r="R90" s="68"/>
      <c r="S90" s="68"/>
      <c r="T90" s="68"/>
      <c r="U90" s="68"/>
      <c r="V90" s="68"/>
      <c r="W90" s="277" t="s">
        <v>344</v>
      </c>
      <c r="X90" s="201">
        <v>32</v>
      </c>
      <c r="Y90" s="202">
        <v>32</v>
      </c>
      <c r="Z90" s="68"/>
      <c r="AA90" s="68"/>
      <c r="AB90" s="68"/>
      <c r="AC90" s="285"/>
      <c r="AD90" s="68"/>
      <c r="AE90" s="68"/>
      <c r="AF90" s="285"/>
      <c r="AG90" s="68"/>
      <c r="AH90" s="68"/>
      <c r="AI90" s="68"/>
      <c r="AJ90" s="68"/>
      <c r="AK90" s="68"/>
      <c r="AL90" s="68"/>
    </row>
    <row r="91" spans="1:38" ht="15.75">
      <c r="A91" s="68">
        <v>67</v>
      </c>
      <c r="B91" s="44" t="s">
        <v>522</v>
      </c>
      <c r="C91" s="5">
        <v>32</v>
      </c>
      <c r="D91" s="5">
        <v>32</v>
      </c>
      <c r="E91" s="277" t="s">
        <v>845</v>
      </c>
      <c r="F91" s="68"/>
      <c r="G91" s="202">
        <v>32</v>
      </c>
      <c r="H91" s="285"/>
      <c r="I91" s="285"/>
      <c r="J91" s="285"/>
      <c r="K91" s="285"/>
      <c r="L91" s="285"/>
      <c r="M91" s="285"/>
      <c r="N91" s="285"/>
      <c r="O91" s="68"/>
      <c r="P91" s="68"/>
      <c r="Q91" s="67"/>
      <c r="R91" s="68"/>
      <c r="S91" s="68"/>
      <c r="T91" s="68"/>
      <c r="U91" s="68"/>
      <c r="V91" s="68"/>
      <c r="W91" s="277" t="s">
        <v>344</v>
      </c>
      <c r="X91" s="201">
        <v>32</v>
      </c>
      <c r="Y91" s="202">
        <v>32</v>
      </c>
      <c r="Z91" s="68"/>
      <c r="AA91" s="68"/>
      <c r="AB91" s="68"/>
      <c r="AC91" s="285"/>
      <c r="AD91" s="68"/>
      <c r="AE91" s="68"/>
      <c r="AF91" s="285"/>
      <c r="AG91" s="68"/>
      <c r="AH91" s="68"/>
      <c r="AI91" s="68"/>
      <c r="AJ91" s="68"/>
      <c r="AK91" s="68"/>
      <c r="AL91" s="68"/>
    </row>
    <row r="92" spans="1:38" ht="15.75">
      <c r="A92" s="68">
        <v>68</v>
      </c>
      <c r="B92" s="44" t="s">
        <v>523</v>
      </c>
      <c r="C92" s="11">
        <v>48</v>
      </c>
      <c r="D92" s="11">
        <v>48</v>
      </c>
      <c r="E92" s="5"/>
      <c r="F92" s="39"/>
      <c r="G92" s="203"/>
      <c r="H92" s="298"/>
      <c r="I92" s="298"/>
      <c r="J92" s="298"/>
      <c r="K92" s="299"/>
      <c r="L92" s="298"/>
      <c r="M92" s="298"/>
      <c r="N92" s="285" t="s">
        <v>76</v>
      </c>
      <c r="O92" s="211">
        <v>48</v>
      </c>
      <c r="P92" s="203">
        <v>48</v>
      </c>
      <c r="Q92" s="67"/>
      <c r="R92" s="39"/>
      <c r="S92" s="39"/>
      <c r="T92" s="68"/>
      <c r="U92" s="39"/>
      <c r="V92" s="39"/>
      <c r="W92" s="67"/>
      <c r="X92" s="39"/>
      <c r="Y92" s="39"/>
      <c r="Z92" s="68"/>
      <c r="AA92" s="39"/>
      <c r="AB92" s="39"/>
      <c r="AC92" s="285"/>
      <c r="AD92" s="39"/>
      <c r="AE92" s="39"/>
      <c r="AF92" s="278" t="s">
        <v>727</v>
      </c>
      <c r="AG92" s="39"/>
      <c r="AH92" s="203">
        <v>48</v>
      </c>
      <c r="AI92" s="68"/>
      <c r="AJ92" s="39"/>
      <c r="AK92" s="39"/>
      <c r="AL92" s="68"/>
    </row>
    <row r="93" spans="1:38" ht="15.75">
      <c r="A93" s="68">
        <v>69</v>
      </c>
      <c r="B93" s="44" t="s">
        <v>524</v>
      </c>
      <c r="C93" s="11">
        <v>23</v>
      </c>
      <c r="D93" s="5">
        <v>23</v>
      </c>
      <c r="E93" s="325" t="s">
        <v>778</v>
      </c>
      <c r="F93" s="40"/>
      <c r="G93" s="204">
        <v>23</v>
      </c>
      <c r="H93" s="300"/>
      <c r="I93" s="300"/>
      <c r="J93" s="300"/>
      <c r="K93" s="299"/>
      <c r="L93" s="300"/>
      <c r="M93" s="300"/>
      <c r="N93" s="285"/>
      <c r="O93" s="40"/>
      <c r="P93" s="40"/>
      <c r="Q93" s="67"/>
      <c r="R93" s="40"/>
      <c r="S93" s="40"/>
      <c r="T93" s="68"/>
      <c r="U93" s="40"/>
      <c r="V93" s="40"/>
      <c r="W93" s="277" t="s">
        <v>800</v>
      </c>
      <c r="X93" s="201">
        <v>23</v>
      </c>
      <c r="Y93" s="202">
        <v>23</v>
      </c>
      <c r="Z93" s="68"/>
      <c r="AA93" s="40"/>
      <c r="AB93" s="40"/>
      <c r="AC93" s="285"/>
      <c r="AD93" s="40"/>
      <c r="AE93" s="40"/>
      <c r="AF93" s="285"/>
      <c r="AG93" s="40"/>
      <c r="AH93" s="40"/>
      <c r="AI93" s="68"/>
      <c r="AJ93" s="40"/>
      <c r="AK93" s="40"/>
      <c r="AL93" s="68"/>
    </row>
    <row r="94" spans="1:38" ht="31.5">
      <c r="A94" s="68">
        <v>70</v>
      </c>
      <c r="B94" s="187" t="s">
        <v>676</v>
      </c>
      <c r="C94" s="3" t="s">
        <v>467</v>
      </c>
      <c r="D94" s="7" t="s">
        <v>463</v>
      </c>
      <c r="E94" s="325" t="s">
        <v>777</v>
      </c>
      <c r="F94" s="40"/>
      <c r="G94" s="204">
        <v>3</v>
      </c>
      <c r="H94" s="300"/>
      <c r="I94" s="300"/>
      <c r="J94" s="300"/>
      <c r="K94" s="299"/>
      <c r="L94" s="300"/>
      <c r="M94" s="300"/>
      <c r="N94" s="285"/>
      <c r="O94" s="40"/>
      <c r="P94" s="40"/>
      <c r="Q94" s="67"/>
      <c r="R94" s="40"/>
      <c r="S94" s="40"/>
      <c r="T94" s="68"/>
      <c r="U94" s="40"/>
      <c r="V94" s="40"/>
      <c r="W94" s="277" t="s">
        <v>801</v>
      </c>
      <c r="X94" s="40"/>
      <c r="Y94" s="202">
        <v>3</v>
      </c>
      <c r="Z94" s="68"/>
      <c r="AA94" s="40"/>
      <c r="AB94" s="40"/>
      <c r="AC94" s="285"/>
      <c r="AD94" s="40"/>
      <c r="AE94" s="40"/>
      <c r="AF94" s="285"/>
      <c r="AG94" s="40"/>
      <c r="AH94" s="40"/>
      <c r="AI94" s="68"/>
      <c r="AJ94" s="40"/>
      <c r="AK94" s="40"/>
      <c r="AL94" s="68"/>
    </row>
    <row r="95" spans="1:38" ht="15.75">
      <c r="A95" s="68">
        <v>71</v>
      </c>
      <c r="B95" s="44" t="s">
        <v>525</v>
      </c>
      <c r="C95" s="5">
        <v>32</v>
      </c>
      <c r="D95" s="5">
        <v>32</v>
      </c>
      <c r="E95" s="7"/>
      <c r="F95" s="7"/>
      <c r="G95" s="7"/>
      <c r="H95" s="285" t="s">
        <v>440</v>
      </c>
      <c r="I95" s="300"/>
      <c r="J95" s="300">
        <v>32</v>
      </c>
      <c r="K95" s="299"/>
      <c r="L95" s="300"/>
      <c r="M95" s="300"/>
      <c r="N95" s="285"/>
      <c r="O95" s="7"/>
      <c r="P95" s="7"/>
      <c r="Q95" s="67"/>
      <c r="R95" s="7"/>
      <c r="S95" s="7"/>
      <c r="T95" s="67"/>
      <c r="U95" s="7"/>
      <c r="V95" s="7"/>
      <c r="W95" s="67"/>
      <c r="X95" s="7"/>
      <c r="Y95" s="7"/>
      <c r="Z95" s="277" t="s">
        <v>366</v>
      </c>
      <c r="AA95" s="214">
        <v>32</v>
      </c>
      <c r="AB95" s="204">
        <v>32</v>
      </c>
      <c r="AC95" s="285"/>
      <c r="AD95" s="7"/>
      <c r="AE95" s="7"/>
      <c r="AF95" s="285"/>
      <c r="AG95" s="7"/>
      <c r="AH95" s="7"/>
      <c r="AI95" s="67"/>
      <c r="AJ95" s="7"/>
      <c r="AK95" s="7"/>
      <c r="AL95" s="67"/>
    </row>
    <row r="96" spans="1:38" ht="12.75">
      <c r="A96" s="331" t="s">
        <v>474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</row>
    <row r="97" spans="1:38" ht="15.75">
      <c r="A97" s="68">
        <v>72</v>
      </c>
      <c r="B97" s="2" t="s">
        <v>542</v>
      </c>
      <c r="C97" s="5">
        <v>20</v>
      </c>
      <c r="D97" s="5">
        <v>20</v>
      </c>
      <c r="E97" s="277" t="s">
        <v>442</v>
      </c>
      <c r="F97" s="201">
        <v>20</v>
      </c>
      <c r="G97" s="202">
        <v>20</v>
      </c>
      <c r="H97" s="285"/>
      <c r="I97" s="285"/>
      <c r="J97" s="285"/>
      <c r="K97" s="285"/>
      <c r="L97" s="285"/>
      <c r="M97" s="285"/>
      <c r="N97" s="278" t="s">
        <v>793</v>
      </c>
      <c r="O97" s="201">
        <v>20</v>
      </c>
      <c r="P97" s="68"/>
      <c r="Q97" s="67"/>
      <c r="R97" s="68"/>
      <c r="S97" s="68"/>
      <c r="T97" s="67"/>
      <c r="U97" s="68"/>
      <c r="V97" s="68"/>
      <c r="W97" s="277" t="s">
        <v>802</v>
      </c>
      <c r="X97" s="201">
        <v>20</v>
      </c>
      <c r="Y97" s="202">
        <v>20</v>
      </c>
      <c r="Z97" s="68"/>
      <c r="AA97" s="68"/>
      <c r="AB97" s="68"/>
      <c r="AC97" s="285"/>
      <c r="AD97" s="68"/>
      <c r="AE97" s="68"/>
      <c r="AF97" s="278" t="s">
        <v>819</v>
      </c>
      <c r="AG97" s="201">
        <v>20</v>
      </c>
      <c r="AH97" s="68"/>
      <c r="AI97" s="68"/>
      <c r="AJ97" s="68"/>
      <c r="AK97" s="68"/>
      <c r="AL97" s="67"/>
    </row>
    <row r="98" spans="1:38" ht="31.5">
      <c r="A98" s="68">
        <v>73</v>
      </c>
      <c r="B98" s="187" t="s">
        <v>543</v>
      </c>
      <c r="C98" s="5" t="s">
        <v>465</v>
      </c>
      <c r="D98" s="7" t="s">
        <v>463</v>
      </c>
      <c r="E98" s="277" t="s">
        <v>779</v>
      </c>
      <c r="F98" s="68"/>
      <c r="G98" s="202">
        <v>1</v>
      </c>
      <c r="H98" s="285"/>
      <c r="I98" s="285"/>
      <c r="J98" s="285"/>
      <c r="K98" s="285"/>
      <c r="L98" s="285"/>
      <c r="M98" s="285"/>
      <c r="N98" s="285"/>
      <c r="O98" s="68"/>
      <c r="P98" s="68"/>
      <c r="Q98" s="67"/>
      <c r="R98" s="68"/>
      <c r="S98" s="68"/>
      <c r="T98" s="67"/>
      <c r="U98" s="68"/>
      <c r="V98" s="68"/>
      <c r="W98" s="277" t="s">
        <v>803</v>
      </c>
      <c r="X98" s="68"/>
      <c r="Y98" s="202">
        <v>1</v>
      </c>
      <c r="Z98" s="68"/>
      <c r="AA98" s="68"/>
      <c r="AB98" s="68"/>
      <c r="AC98" s="285"/>
      <c r="AD98" s="68"/>
      <c r="AE98" s="68"/>
      <c r="AF98" s="285"/>
      <c r="AG98" s="68"/>
      <c r="AH98" s="68"/>
      <c r="AI98" s="68"/>
      <c r="AJ98" s="68"/>
      <c r="AK98" s="68"/>
      <c r="AL98" s="67"/>
    </row>
    <row r="99" spans="1:38" ht="15.75">
      <c r="A99" s="68">
        <v>74</v>
      </c>
      <c r="B99" s="2" t="s">
        <v>546</v>
      </c>
      <c r="C99" s="5">
        <v>68</v>
      </c>
      <c r="D99" s="5">
        <v>68</v>
      </c>
      <c r="E99" s="67"/>
      <c r="F99" s="67"/>
      <c r="G99" s="67"/>
      <c r="H99" s="285"/>
      <c r="I99" s="285"/>
      <c r="J99" s="285"/>
      <c r="K99" s="278" t="s">
        <v>846</v>
      </c>
      <c r="L99" s="285">
        <v>68</v>
      </c>
      <c r="M99" s="285">
        <v>68</v>
      </c>
      <c r="N99" s="285"/>
      <c r="O99" s="68"/>
      <c r="P99" s="68"/>
      <c r="Q99" s="67"/>
      <c r="R99" s="68"/>
      <c r="S99" s="68"/>
      <c r="T99" s="67" t="s">
        <v>57</v>
      </c>
      <c r="U99" s="201">
        <v>68</v>
      </c>
      <c r="V99" s="68"/>
      <c r="W99" s="67"/>
      <c r="X99" s="67"/>
      <c r="Y99" s="67"/>
      <c r="Z99" s="67"/>
      <c r="AA99" s="67"/>
      <c r="AB99" s="67"/>
      <c r="AC99" s="278" t="s">
        <v>815</v>
      </c>
      <c r="AD99" s="201">
        <v>68</v>
      </c>
      <c r="AE99" s="202">
        <v>68</v>
      </c>
      <c r="AF99" s="285"/>
      <c r="AG99" s="68"/>
      <c r="AH99" s="68"/>
      <c r="AI99" s="68"/>
      <c r="AJ99" s="68"/>
      <c r="AK99" s="68"/>
      <c r="AL99" s="277" t="s">
        <v>79</v>
      </c>
    </row>
    <row r="100" spans="1:38" ht="31.5">
      <c r="A100" s="68">
        <v>75</v>
      </c>
      <c r="B100" s="2" t="s">
        <v>243</v>
      </c>
      <c r="C100" s="5">
        <v>27</v>
      </c>
      <c r="D100" s="7" t="s">
        <v>694</v>
      </c>
      <c r="E100" s="277" t="s">
        <v>849</v>
      </c>
      <c r="F100" s="201">
        <v>27</v>
      </c>
      <c r="G100" s="202"/>
      <c r="H100" s="285"/>
      <c r="I100" s="285"/>
      <c r="J100" s="285"/>
      <c r="K100" s="285"/>
      <c r="L100" s="285"/>
      <c r="M100" s="285"/>
      <c r="N100" s="278" t="s">
        <v>847</v>
      </c>
      <c r="O100" s="201">
        <v>27</v>
      </c>
      <c r="P100" s="202">
        <v>27</v>
      </c>
      <c r="Q100" s="67"/>
      <c r="R100" s="68"/>
      <c r="S100" s="68"/>
      <c r="T100" s="67"/>
      <c r="U100" s="68"/>
      <c r="V100" s="68"/>
      <c r="W100" s="277" t="s">
        <v>848</v>
      </c>
      <c r="X100" s="201">
        <v>27</v>
      </c>
      <c r="Y100" s="68"/>
      <c r="Z100" s="68"/>
      <c r="AA100" s="68"/>
      <c r="AB100" s="68"/>
      <c r="AC100" s="285"/>
      <c r="AD100" s="68"/>
      <c r="AE100" s="68"/>
      <c r="AF100" s="278" t="s">
        <v>441</v>
      </c>
      <c r="AG100" s="201">
        <v>27</v>
      </c>
      <c r="AH100" s="202">
        <v>27</v>
      </c>
      <c r="AI100" s="68"/>
      <c r="AJ100" s="68"/>
      <c r="AK100" s="68"/>
      <c r="AL100" s="67"/>
    </row>
    <row r="101" spans="1:38" ht="15.75">
      <c r="A101" s="68">
        <v>76</v>
      </c>
      <c r="B101" s="2" t="s">
        <v>244</v>
      </c>
      <c r="C101" s="5">
        <v>36</v>
      </c>
      <c r="D101" s="5">
        <v>36</v>
      </c>
      <c r="E101" s="277" t="s">
        <v>849</v>
      </c>
      <c r="F101" s="201">
        <v>36</v>
      </c>
      <c r="G101" s="202"/>
      <c r="H101" s="285"/>
      <c r="I101" s="285"/>
      <c r="J101" s="285"/>
      <c r="K101" s="285"/>
      <c r="L101" s="285"/>
      <c r="M101" s="285"/>
      <c r="N101" s="278" t="s">
        <v>847</v>
      </c>
      <c r="O101" s="201">
        <v>36</v>
      </c>
      <c r="P101" s="202">
        <v>36</v>
      </c>
      <c r="Q101" s="67"/>
      <c r="R101" s="68"/>
      <c r="S101" s="68"/>
      <c r="T101" s="67"/>
      <c r="U101" s="68"/>
      <c r="V101" s="68"/>
      <c r="W101" s="277" t="s">
        <v>848</v>
      </c>
      <c r="X101" s="201">
        <v>36</v>
      </c>
      <c r="Y101" s="68"/>
      <c r="Z101" s="68"/>
      <c r="AA101" s="68"/>
      <c r="AB101" s="68"/>
      <c r="AC101" s="285"/>
      <c r="AD101" s="68"/>
      <c r="AE101" s="68"/>
      <c r="AF101" s="285" t="s">
        <v>441</v>
      </c>
      <c r="AG101" s="201">
        <v>36</v>
      </c>
      <c r="AH101" s="202">
        <v>36</v>
      </c>
      <c r="AI101" s="68"/>
      <c r="AJ101" s="68"/>
      <c r="AK101" s="68"/>
      <c r="AL101" s="67"/>
    </row>
    <row r="102" spans="1:38" ht="15.75">
      <c r="A102" s="68">
        <v>77</v>
      </c>
      <c r="B102" s="2" t="s">
        <v>573</v>
      </c>
      <c r="C102" s="5">
        <v>2</v>
      </c>
      <c r="D102" s="5">
        <v>2</v>
      </c>
      <c r="E102" s="67"/>
      <c r="F102" s="67"/>
      <c r="G102" s="67"/>
      <c r="H102" s="285"/>
      <c r="I102" s="285"/>
      <c r="J102" s="285"/>
      <c r="K102" s="278" t="s">
        <v>80</v>
      </c>
      <c r="L102" s="285">
        <v>2</v>
      </c>
      <c r="M102" s="285">
        <v>2</v>
      </c>
      <c r="N102" s="285"/>
      <c r="O102" s="67"/>
      <c r="P102" s="67"/>
      <c r="Q102" s="67"/>
      <c r="R102" s="67"/>
      <c r="S102" s="67"/>
      <c r="T102" s="277" t="s">
        <v>798</v>
      </c>
      <c r="U102" s="201">
        <v>2</v>
      </c>
      <c r="V102" s="67"/>
      <c r="W102" s="67"/>
      <c r="X102" s="67"/>
      <c r="Y102" s="67"/>
      <c r="Z102" s="67"/>
      <c r="AA102" s="67"/>
      <c r="AB102" s="67"/>
      <c r="AC102" s="278" t="s">
        <v>813</v>
      </c>
      <c r="AD102" s="201">
        <v>2</v>
      </c>
      <c r="AE102" s="202">
        <v>2</v>
      </c>
      <c r="AF102" s="285"/>
      <c r="AG102" s="67"/>
      <c r="AH102" s="67"/>
      <c r="AI102" s="67"/>
      <c r="AJ102" s="67"/>
      <c r="AK102" s="67"/>
      <c r="AL102" s="277" t="s">
        <v>833</v>
      </c>
    </row>
    <row r="103" spans="1:38" ht="15.75">
      <c r="A103" s="68">
        <v>78</v>
      </c>
      <c r="B103" s="2" t="s">
        <v>569</v>
      </c>
      <c r="C103" s="5">
        <v>2</v>
      </c>
      <c r="D103" s="5">
        <v>2</v>
      </c>
      <c r="E103" s="67"/>
      <c r="F103" s="67"/>
      <c r="G103" s="67"/>
      <c r="H103" s="285"/>
      <c r="I103" s="285"/>
      <c r="J103" s="285"/>
      <c r="K103" s="285" t="s">
        <v>80</v>
      </c>
      <c r="L103" s="285">
        <v>2</v>
      </c>
      <c r="M103" s="285">
        <v>2</v>
      </c>
      <c r="N103" s="285"/>
      <c r="O103" s="67"/>
      <c r="P103" s="67"/>
      <c r="Q103" s="67"/>
      <c r="R103" s="67"/>
      <c r="S103" s="67"/>
      <c r="T103" s="277" t="s">
        <v>798</v>
      </c>
      <c r="U103" s="201">
        <v>2</v>
      </c>
      <c r="V103" s="67"/>
      <c r="W103" s="67"/>
      <c r="X103" s="67"/>
      <c r="Y103" s="67"/>
      <c r="Z103" s="67"/>
      <c r="AA103" s="67"/>
      <c r="AB103" s="67"/>
      <c r="AC103" s="278" t="s">
        <v>813</v>
      </c>
      <c r="AD103" s="201">
        <v>2</v>
      </c>
      <c r="AE103" s="202">
        <v>2</v>
      </c>
      <c r="AF103" s="285"/>
      <c r="AG103" s="67"/>
      <c r="AH103" s="67"/>
      <c r="AI103" s="67"/>
      <c r="AJ103" s="67"/>
      <c r="AK103" s="67"/>
      <c r="AL103" s="277" t="s">
        <v>833</v>
      </c>
    </row>
    <row r="104" spans="1:38" ht="12.75">
      <c r="A104" s="67"/>
      <c r="B104" s="8" t="s">
        <v>451</v>
      </c>
      <c r="C104" s="20" t="s">
        <v>226</v>
      </c>
      <c r="D104" s="20" t="s">
        <v>227</v>
      </c>
      <c r="E104" s="8" t="s">
        <v>515</v>
      </c>
      <c r="F104" s="8"/>
      <c r="G104" s="8"/>
      <c r="H104" s="283" t="s">
        <v>460</v>
      </c>
      <c r="I104" s="283"/>
      <c r="J104" s="283"/>
      <c r="K104" s="283" t="s">
        <v>453</v>
      </c>
      <c r="L104" s="283"/>
      <c r="M104" s="283"/>
      <c r="N104" s="283" t="s">
        <v>516</v>
      </c>
      <c r="O104" s="8"/>
      <c r="P104" s="8"/>
      <c r="Q104" s="8" t="s">
        <v>454</v>
      </c>
      <c r="R104" s="8"/>
      <c r="S104" s="8"/>
      <c r="T104" s="8" t="s">
        <v>455</v>
      </c>
      <c r="U104" s="8"/>
      <c r="V104" s="8"/>
      <c r="W104" s="8" t="s">
        <v>456</v>
      </c>
      <c r="X104" s="8"/>
      <c r="Y104" s="8"/>
      <c r="Z104" s="8" t="s">
        <v>457</v>
      </c>
      <c r="AA104" s="8"/>
      <c r="AB104" s="8"/>
      <c r="AC104" s="283" t="s">
        <v>517</v>
      </c>
      <c r="AD104" s="8"/>
      <c r="AE104" s="8"/>
      <c r="AF104" s="283" t="s">
        <v>518</v>
      </c>
      <c r="AG104" s="8"/>
      <c r="AH104" s="8"/>
      <c r="AI104" s="8" t="s">
        <v>459</v>
      </c>
      <c r="AJ104" s="8"/>
      <c r="AK104" s="8"/>
      <c r="AL104" s="8" t="s">
        <v>458</v>
      </c>
    </row>
    <row r="105" spans="1:38" ht="15.75">
      <c r="A105" s="68">
        <v>79</v>
      </c>
      <c r="B105" s="2" t="s">
        <v>570</v>
      </c>
      <c r="C105" s="11">
        <v>6</v>
      </c>
      <c r="D105" s="7" t="s">
        <v>688</v>
      </c>
      <c r="E105" s="67"/>
      <c r="F105" s="67"/>
      <c r="G105" s="67"/>
      <c r="H105" s="285"/>
      <c r="I105" s="285"/>
      <c r="J105" s="285"/>
      <c r="K105" s="285" t="s">
        <v>80</v>
      </c>
      <c r="L105" s="285">
        <v>6</v>
      </c>
      <c r="M105" s="285">
        <v>6</v>
      </c>
      <c r="N105" s="285"/>
      <c r="O105" s="67"/>
      <c r="P105" s="67"/>
      <c r="Q105" s="67"/>
      <c r="R105" s="67"/>
      <c r="S105" s="67"/>
      <c r="T105" s="277" t="s">
        <v>798</v>
      </c>
      <c r="U105" s="201">
        <v>6</v>
      </c>
      <c r="V105" s="67"/>
      <c r="W105" s="67"/>
      <c r="X105" s="67"/>
      <c r="Y105" s="67"/>
      <c r="Z105" s="67"/>
      <c r="AA105" s="67"/>
      <c r="AB105" s="67"/>
      <c r="AC105" s="278" t="s">
        <v>813</v>
      </c>
      <c r="AD105" s="201">
        <v>6</v>
      </c>
      <c r="AE105" s="202">
        <v>6</v>
      </c>
      <c r="AF105" s="285"/>
      <c r="AG105" s="67"/>
      <c r="AH105" s="67"/>
      <c r="AI105" s="67"/>
      <c r="AJ105" s="67"/>
      <c r="AK105" s="67"/>
      <c r="AL105" s="277" t="s">
        <v>833</v>
      </c>
    </row>
    <row r="106" spans="1:38" ht="15.75">
      <c r="A106" s="68">
        <v>80</v>
      </c>
      <c r="B106" s="2" t="s">
        <v>541</v>
      </c>
      <c r="C106" s="5">
        <v>70</v>
      </c>
      <c r="D106" s="5">
        <v>70</v>
      </c>
      <c r="E106" s="277" t="s">
        <v>776</v>
      </c>
      <c r="F106" s="201">
        <v>70</v>
      </c>
      <c r="G106" s="202">
        <v>70</v>
      </c>
      <c r="H106" s="285"/>
      <c r="I106" s="285"/>
      <c r="J106" s="285"/>
      <c r="K106" s="285"/>
      <c r="L106" s="285"/>
      <c r="M106" s="285"/>
      <c r="N106" s="278" t="s">
        <v>792</v>
      </c>
      <c r="O106" s="201">
        <v>70</v>
      </c>
      <c r="P106" s="68"/>
      <c r="Q106" s="67"/>
      <c r="R106" s="68"/>
      <c r="S106" s="68"/>
      <c r="T106" s="68"/>
      <c r="U106" s="68"/>
      <c r="V106" s="68"/>
      <c r="W106" s="277" t="s">
        <v>800</v>
      </c>
      <c r="X106" s="201">
        <v>70</v>
      </c>
      <c r="Y106" s="202">
        <v>70</v>
      </c>
      <c r="Z106" s="68"/>
      <c r="AA106" s="68"/>
      <c r="AB106" s="68"/>
      <c r="AC106" s="285"/>
      <c r="AD106" s="68"/>
      <c r="AE106" s="68"/>
      <c r="AF106" s="278" t="s">
        <v>88</v>
      </c>
      <c r="AG106" s="201">
        <v>70</v>
      </c>
      <c r="AH106" s="68"/>
      <c r="AI106" s="68"/>
      <c r="AJ106" s="68"/>
      <c r="AK106" s="68"/>
      <c r="AL106" s="68"/>
    </row>
    <row r="107" spans="1:38" ht="31.5">
      <c r="A107" s="68">
        <v>81</v>
      </c>
      <c r="B107" s="187" t="s">
        <v>130</v>
      </c>
      <c r="C107" s="7" t="s">
        <v>669</v>
      </c>
      <c r="D107" s="5"/>
      <c r="E107" s="277" t="s">
        <v>777</v>
      </c>
      <c r="F107" s="68"/>
      <c r="G107" s="202">
        <v>3</v>
      </c>
      <c r="H107" s="285"/>
      <c r="I107" s="285"/>
      <c r="J107" s="285"/>
      <c r="K107" s="285"/>
      <c r="L107" s="285"/>
      <c r="M107" s="285"/>
      <c r="N107" s="285"/>
      <c r="O107" s="68"/>
      <c r="P107" s="68"/>
      <c r="Q107" s="67"/>
      <c r="R107" s="68"/>
      <c r="S107" s="68"/>
      <c r="T107" s="68"/>
      <c r="U107" s="68"/>
      <c r="V107" s="68"/>
      <c r="W107" s="277" t="s">
        <v>369</v>
      </c>
      <c r="X107" s="68"/>
      <c r="Y107" s="202">
        <v>3</v>
      </c>
      <c r="Z107" s="68"/>
      <c r="AA107" s="68"/>
      <c r="AB107" s="68"/>
      <c r="AC107" s="285"/>
      <c r="AD107" s="68"/>
      <c r="AE107" s="68"/>
      <c r="AF107" s="285"/>
      <c r="AG107" s="68"/>
      <c r="AH107" s="68"/>
      <c r="AI107" s="68"/>
      <c r="AJ107" s="68"/>
      <c r="AK107" s="68"/>
      <c r="AL107" s="68"/>
    </row>
    <row r="108" spans="1:38" ht="15.75">
      <c r="A108" s="68">
        <v>82</v>
      </c>
      <c r="B108" s="2" t="s">
        <v>537</v>
      </c>
      <c r="C108" s="5">
        <v>57</v>
      </c>
      <c r="D108" s="5">
        <v>57</v>
      </c>
      <c r="E108" s="67"/>
      <c r="F108" s="67"/>
      <c r="G108" s="67"/>
      <c r="H108" s="285"/>
      <c r="I108" s="285"/>
      <c r="J108" s="285"/>
      <c r="K108" s="278" t="s">
        <v>80</v>
      </c>
      <c r="L108" s="285">
        <v>57</v>
      </c>
      <c r="M108" s="285">
        <v>57</v>
      </c>
      <c r="N108" s="285"/>
      <c r="O108" s="68"/>
      <c r="P108" s="68"/>
      <c r="Q108" s="67"/>
      <c r="R108" s="67"/>
      <c r="S108" s="67"/>
      <c r="T108" s="277" t="s">
        <v>798</v>
      </c>
      <c r="U108" s="201">
        <v>57</v>
      </c>
      <c r="V108" s="67"/>
      <c r="W108" s="67"/>
      <c r="X108" s="67"/>
      <c r="Y108" s="67"/>
      <c r="Z108" s="67"/>
      <c r="AA108" s="67"/>
      <c r="AB108" s="67"/>
      <c r="AC108" s="278" t="s">
        <v>813</v>
      </c>
      <c r="AD108" s="201">
        <v>57</v>
      </c>
      <c r="AE108" s="202">
        <v>57</v>
      </c>
      <c r="AF108" s="285"/>
      <c r="AG108" s="67"/>
      <c r="AH108" s="67"/>
      <c r="AI108" s="67"/>
      <c r="AJ108" s="67"/>
      <c r="AK108" s="67"/>
      <c r="AL108" s="277" t="s">
        <v>833</v>
      </c>
    </row>
    <row r="109" spans="1:38" ht="31.5">
      <c r="A109" s="68">
        <v>83</v>
      </c>
      <c r="B109" s="187" t="s">
        <v>538</v>
      </c>
      <c r="C109" s="5" t="s">
        <v>465</v>
      </c>
      <c r="D109" s="7" t="s">
        <v>463</v>
      </c>
      <c r="E109" s="67"/>
      <c r="F109" s="67"/>
      <c r="G109" s="67"/>
      <c r="H109" s="285"/>
      <c r="I109" s="285"/>
      <c r="J109" s="285"/>
      <c r="K109" s="278" t="s">
        <v>851</v>
      </c>
      <c r="L109" s="285"/>
      <c r="M109" s="285">
        <v>1</v>
      </c>
      <c r="N109" s="285"/>
      <c r="O109" s="68"/>
      <c r="P109" s="68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278" t="s">
        <v>814</v>
      </c>
      <c r="AD109" s="67"/>
      <c r="AE109" s="202">
        <v>1</v>
      </c>
      <c r="AF109" s="285"/>
      <c r="AG109" s="67"/>
      <c r="AH109" s="67"/>
      <c r="AI109" s="67"/>
      <c r="AJ109" s="67"/>
      <c r="AK109" s="67"/>
      <c r="AL109" s="67"/>
    </row>
    <row r="110" spans="1:38" ht="18.75">
      <c r="A110" s="68">
        <v>84</v>
      </c>
      <c r="B110" s="2" t="s">
        <v>547</v>
      </c>
      <c r="C110" s="5">
        <v>20</v>
      </c>
      <c r="D110" s="142">
        <v>20</v>
      </c>
      <c r="E110" s="277" t="s">
        <v>776</v>
      </c>
      <c r="F110" s="205">
        <v>20</v>
      </c>
      <c r="G110" s="208">
        <v>20</v>
      </c>
      <c r="H110" s="286"/>
      <c r="I110" s="286"/>
      <c r="J110" s="286"/>
      <c r="K110" s="286"/>
      <c r="L110" s="286"/>
      <c r="M110" s="286"/>
      <c r="N110" s="286" t="s">
        <v>83</v>
      </c>
      <c r="O110" s="205">
        <v>20</v>
      </c>
      <c r="P110" s="210"/>
      <c r="Q110" s="139"/>
      <c r="R110" s="210"/>
      <c r="S110" s="210"/>
      <c r="T110" s="210"/>
      <c r="U110" s="210"/>
      <c r="V110" s="210"/>
      <c r="W110" s="139" t="s">
        <v>84</v>
      </c>
      <c r="X110" s="201">
        <v>20</v>
      </c>
      <c r="Y110" s="202">
        <v>20</v>
      </c>
      <c r="Z110" s="210"/>
      <c r="AA110" s="210"/>
      <c r="AB110" s="210"/>
      <c r="AC110" s="286"/>
      <c r="AD110" s="210"/>
      <c r="AE110" s="210"/>
      <c r="AF110" s="278" t="s">
        <v>85</v>
      </c>
      <c r="AG110" s="205">
        <v>20</v>
      </c>
      <c r="AH110" s="210"/>
      <c r="AI110" s="210"/>
      <c r="AJ110" s="210"/>
      <c r="AK110" s="210"/>
      <c r="AL110" s="210"/>
    </row>
    <row r="111" spans="1:38" ht="15.75">
      <c r="A111" s="68">
        <v>85</v>
      </c>
      <c r="B111" s="2" t="s">
        <v>544</v>
      </c>
      <c r="C111" s="5">
        <v>111</v>
      </c>
      <c r="D111" s="5">
        <v>111</v>
      </c>
      <c r="E111" s="277" t="s">
        <v>843</v>
      </c>
      <c r="F111" s="201">
        <v>111</v>
      </c>
      <c r="G111" s="202">
        <v>111</v>
      </c>
      <c r="H111" s="285"/>
      <c r="I111" s="285"/>
      <c r="J111" s="285"/>
      <c r="K111" s="285"/>
      <c r="L111" s="285"/>
      <c r="M111" s="285"/>
      <c r="N111" s="285" t="s">
        <v>83</v>
      </c>
      <c r="O111" s="201">
        <v>111</v>
      </c>
      <c r="P111" s="68"/>
      <c r="Q111" s="67"/>
      <c r="R111" s="68"/>
      <c r="S111" s="68"/>
      <c r="T111" s="68"/>
      <c r="U111" s="68"/>
      <c r="V111" s="68"/>
      <c r="W111" s="67" t="s">
        <v>84</v>
      </c>
      <c r="X111" s="201">
        <v>111</v>
      </c>
      <c r="Y111" s="202">
        <v>111</v>
      </c>
      <c r="Z111" s="68"/>
      <c r="AA111" s="68"/>
      <c r="AB111" s="68"/>
      <c r="AC111" s="285"/>
      <c r="AD111" s="68"/>
      <c r="AE111" s="68"/>
      <c r="AF111" s="285" t="s">
        <v>85</v>
      </c>
      <c r="AG111" s="201">
        <v>111</v>
      </c>
      <c r="AH111" s="68"/>
      <c r="AI111" s="68"/>
      <c r="AJ111" s="68"/>
      <c r="AK111" s="68"/>
      <c r="AL111" s="68"/>
    </row>
    <row r="112" spans="1:38" ht="31.5">
      <c r="A112" s="68">
        <v>86</v>
      </c>
      <c r="B112" s="187" t="s">
        <v>545</v>
      </c>
      <c r="C112" s="5" t="s">
        <v>464</v>
      </c>
      <c r="D112" s="7" t="s">
        <v>463</v>
      </c>
      <c r="E112" s="277" t="s">
        <v>852</v>
      </c>
      <c r="F112" s="68"/>
      <c r="G112" s="202">
        <v>2</v>
      </c>
      <c r="H112" s="285"/>
      <c r="I112" s="285"/>
      <c r="J112" s="285"/>
      <c r="K112" s="285"/>
      <c r="L112" s="285"/>
      <c r="M112" s="285"/>
      <c r="N112" s="285"/>
      <c r="O112" s="68"/>
      <c r="P112" s="68"/>
      <c r="Q112" s="67"/>
      <c r="R112" s="68"/>
      <c r="S112" s="68"/>
      <c r="T112" s="68"/>
      <c r="U112" s="68"/>
      <c r="V112" s="68"/>
      <c r="W112" s="67" t="s">
        <v>86</v>
      </c>
      <c r="X112" s="68"/>
      <c r="Y112" s="202">
        <v>2</v>
      </c>
      <c r="Z112" s="68"/>
      <c r="AA112" s="68"/>
      <c r="AB112" s="68"/>
      <c r="AC112" s="285"/>
      <c r="AD112" s="68"/>
      <c r="AE112" s="68"/>
      <c r="AF112" s="285"/>
      <c r="AG112" s="68"/>
      <c r="AH112" s="68"/>
      <c r="AI112" s="68"/>
      <c r="AJ112" s="68"/>
      <c r="AK112" s="68"/>
      <c r="AL112" s="68"/>
    </row>
    <row r="113" spans="1:38" ht="15.75">
      <c r="A113" s="68">
        <v>87</v>
      </c>
      <c r="B113" s="44" t="s">
        <v>574</v>
      </c>
      <c r="C113" s="5">
        <v>6</v>
      </c>
      <c r="D113" s="5" t="s">
        <v>695</v>
      </c>
      <c r="E113" s="277" t="s">
        <v>853</v>
      </c>
      <c r="F113" s="201">
        <v>3</v>
      </c>
      <c r="G113" s="202">
        <v>6</v>
      </c>
      <c r="H113" s="285"/>
      <c r="I113" s="285"/>
      <c r="J113" s="285"/>
      <c r="K113" s="285"/>
      <c r="L113" s="285"/>
      <c r="M113" s="285"/>
      <c r="N113" s="285" t="s">
        <v>87</v>
      </c>
      <c r="O113" s="201">
        <v>3</v>
      </c>
      <c r="P113" s="68"/>
      <c r="Q113" s="67"/>
      <c r="R113" s="68"/>
      <c r="S113" s="68"/>
      <c r="T113" s="68"/>
      <c r="U113" s="68"/>
      <c r="V113" s="68"/>
      <c r="W113" s="67" t="s">
        <v>84</v>
      </c>
      <c r="X113" s="201">
        <v>3</v>
      </c>
      <c r="Y113" s="202">
        <v>6</v>
      </c>
      <c r="Z113" s="68"/>
      <c r="AA113" s="68"/>
      <c r="AB113" s="68"/>
      <c r="AC113" s="285"/>
      <c r="AD113" s="68"/>
      <c r="AE113" s="68"/>
      <c r="AF113" s="278" t="s">
        <v>88</v>
      </c>
      <c r="AG113" s="201">
        <v>3</v>
      </c>
      <c r="AH113" s="68"/>
      <c r="AI113" s="68"/>
      <c r="AJ113" s="68"/>
      <c r="AK113" s="68"/>
      <c r="AL113" s="68"/>
    </row>
    <row r="114" spans="1:38" ht="15.75">
      <c r="A114" s="68">
        <v>88</v>
      </c>
      <c r="B114" s="2" t="s">
        <v>550</v>
      </c>
      <c r="C114" s="5">
        <v>4</v>
      </c>
      <c r="D114" s="7" t="s">
        <v>463</v>
      </c>
      <c r="E114" s="67"/>
      <c r="F114" s="67"/>
      <c r="G114" s="67"/>
      <c r="H114" s="285" t="s">
        <v>503</v>
      </c>
      <c r="I114" s="285"/>
      <c r="J114" s="285">
        <v>4</v>
      </c>
      <c r="K114" s="285"/>
      <c r="L114" s="285"/>
      <c r="M114" s="285"/>
      <c r="N114" s="285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 t="s">
        <v>89</v>
      </c>
      <c r="AA114" s="67"/>
      <c r="AB114" s="202">
        <v>4</v>
      </c>
      <c r="AC114" s="285"/>
      <c r="AD114" s="67"/>
      <c r="AE114" s="67"/>
      <c r="AF114" s="285"/>
      <c r="AG114" s="67"/>
      <c r="AH114" s="67"/>
      <c r="AI114" s="67"/>
      <c r="AJ114" s="67"/>
      <c r="AK114" s="67"/>
      <c r="AL114" s="67"/>
    </row>
    <row r="115" spans="1:38" ht="15.75">
      <c r="A115" s="68">
        <v>89</v>
      </c>
      <c r="B115" s="2" t="s">
        <v>551</v>
      </c>
      <c r="C115" s="5">
        <v>6</v>
      </c>
      <c r="D115" s="7" t="s">
        <v>463</v>
      </c>
      <c r="E115" s="67"/>
      <c r="F115" s="67"/>
      <c r="G115" s="67"/>
      <c r="H115" s="285" t="s">
        <v>503</v>
      </c>
      <c r="I115" s="285"/>
      <c r="J115" s="285">
        <v>6</v>
      </c>
      <c r="K115" s="285"/>
      <c r="L115" s="285"/>
      <c r="M115" s="285"/>
      <c r="N115" s="285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 t="s">
        <v>89</v>
      </c>
      <c r="AA115" s="67"/>
      <c r="AB115" s="202">
        <v>6</v>
      </c>
      <c r="AC115" s="285"/>
      <c r="AD115" s="67"/>
      <c r="AE115" s="67"/>
      <c r="AF115" s="285"/>
      <c r="AG115" s="67"/>
      <c r="AH115" s="67"/>
      <c r="AI115" s="67"/>
      <c r="AJ115" s="67"/>
      <c r="AK115" s="67"/>
      <c r="AL115" s="67"/>
    </row>
    <row r="116" spans="1:38" ht="12.75">
      <c r="A116" s="364" t="s">
        <v>625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71"/>
      <c r="AH116" s="71"/>
      <c r="AI116" s="136"/>
      <c r="AJ116" s="71"/>
      <c r="AK116" s="71"/>
      <c r="AL116" s="136"/>
    </row>
    <row r="117" spans="1:38" ht="15.75">
      <c r="A117" s="68">
        <v>90</v>
      </c>
      <c r="B117" s="2" t="s">
        <v>600</v>
      </c>
      <c r="C117" s="5">
        <v>48</v>
      </c>
      <c r="D117" s="5">
        <v>48</v>
      </c>
      <c r="E117" s="67"/>
      <c r="F117" s="67"/>
      <c r="G117" s="67"/>
      <c r="H117" s="285"/>
      <c r="I117" s="285"/>
      <c r="J117" s="285"/>
      <c r="K117" s="285"/>
      <c r="L117" s="285"/>
      <c r="M117" s="285"/>
      <c r="N117" s="285"/>
      <c r="O117" s="67"/>
      <c r="P117" s="67"/>
      <c r="Q117" s="277" t="s">
        <v>796</v>
      </c>
      <c r="R117" s="201">
        <v>48</v>
      </c>
      <c r="S117" s="202">
        <v>48</v>
      </c>
      <c r="T117" s="67"/>
      <c r="U117" s="67"/>
      <c r="V117" s="67"/>
      <c r="W117" s="67"/>
      <c r="X117" s="67"/>
      <c r="Y117" s="67"/>
      <c r="Z117" s="67"/>
      <c r="AA117" s="67"/>
      <c r="AB117" s="67"/>
      <c r="AC117" s="285"/>
      <c r="AD117" s="67"/>
      <c r="AE117" s="67"/>
      <c r="AF117" s="285"/>
      <c r="AG117" s="67"/>
      <c r="AH117" s="67"/>
      <c r="AI117" s="277" t="s">
        <v>829</v>
      </c>
      <c r="AJ117" s="67"/>
      <c r="AK117" s="202">
        <v>48</v>
      </c>
      <c r="AL117" s="67"/>
    </row>
    <row r="118" spans="1:38" ht="15.75">
      <c r="A118" s="68">
        <v>91</v>
      </c>
      <c r="B118" s="44" t="s">
        <v>601</v>
      </c>
      <c r="C118" s="5">
        <v>64</v>
      </c>
      <c r="D118" s="5">
        <v>64</v>
      </c>
      <c r="E118" s="67"/>
      <c r="F118" s="67"/>
      <c r="G118" s="67"/>
      <c r="H118" s="285"/>
      <c r="I118" s="285"/>
      <c r="J118" s="285"/>
      <c r="K118" s="285"/>
      <c r="L118" s="285"/>
      <c r="M118" s="285"/>
      <c r="N118" s="278" t="s">
        <v>785</v>
      </c>
      <c r="O118" s="67"/>
      <c r="P118" s="202">
        <v>64</v>
      </c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285"/>
      <c r="AD118" s="67"/>
      <c r="AE118" s="67"/>
      <c r="AF118" s="278" t="s">
        <v>820</v>
      </c>
      <c r="AG118" s="201">
        <v>64</v>
      </c>
      <c r="AH118" s="202">
        <v>64</v>
      </c>
      <c r="AI118" s="67"/>
      <c r="AJ118" s="67"/>
      <c r="AK118" s="67"/>
      <c r="AL118" s="67"/>
    </row>
    <row r="119" spans="1:38" ht="31.5">
      <c r="A119" s="68">
        <v>92</v>
      </c>
      <c r="B119" s="187" t="s">
        <v>683</v>
      </c>
      <c r="C119" s="5" t="s">
        <v>464</v>
      </c>
      <c r="D119" s="7" t="s">
        <v>463</v>
      </c>
      <c r="E119" s="67"/>
      <c r="F119" s="67"/>
      <c r="G119" s="67"/>
      <c r="H119" s="285"/>
      <c r="I119" s="285"/>
      <c r="J119" s="285"/>
      <c r="K119" s="285"/>
      <c r="L119" s="285"/>
      <c r="M119" s="285"/>
      <c r="N119" s="278" t="s">
        <v>786</v>
      </c>
      <c r="O119" s="67"/>
      <c r="P119" s="202">
        <v>2</v>
      </c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285"/>
      <c r="AD119" s="67"/>
      <c r="AE119" s="67"/>
      <c r="AF119" s="278" t="s">
        <v>821</v>
      </c>
      <c r="AG119" s="67"/>
      <c r="AH119" s="202">
        <v>2</v>
      </c>
      <c r="AI119" s="67"/>
      <c r="AJ119" s="67"/>
      <c r="AK119" s="67"/>
      <c r="AL119" s="67"/>
    </row>
    <row r="120" spans="1:38" ht="31.5">
      <c r="A120" s="68">
        <v>93</v>
      </c>
      <c r="B120" s="187" t="s">
        <v>602</v>
      </c>
      <c r="C120" s="5" t="s">
        <v>462</v>
      </c>
      <c r="D120" s="7" t="s">
        <v>463</v>
      </c>
      <c r="E120" s="67"/>
      <c r="F120" s="67"/>
      <c r="G120" s="67"/>
      <c r="H120" s="285"/>
      <c r="I120" s="285"/>
      <c r="J120" s="285"/>
      <c r="K120" s="285"/>
      <c r="L120" s="285"/>
      <c r="M120" s="285"/>
      <c r="N120" s="278" t="s">
        <v>785</v>
      </c>
      <c r="O120" s="67"/>
      <c r="P120" s="202">
        <v>1</v>
      </c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285"/>
      <c r="AD120" s="67"/>
      <c r="AE120" s="67"/>
      <c r="AF120" s="278" t="s">
        <v>821</v>
      </c>
      <c r="AG120" s="67"/>
      <c r="AH120" s="202">
        <v>1</v>
      </c>
      <c r="AI120" s="67"/>
      <c r="AJ120" s="67"/>
      <c r="AK120" s="67"/>
      <c r="AL120" s="67"/>
    </row>
    <row r="121" spans="1:38" ht="31.5">
      <c r="A121" s="68">
        <v>94</v>
      </c>
      <c r="B121" s="187" t="s">
        <v>334</v>
      </c>
      <c r="C121" s="5" t="s">
        <v>461</v>
      </c>
      <c r="D121" s="7" t="s">
        <v>463</v>
      </c>
      <c r="E121" s="67"/>
      <c r="F121" s="67"/>
      <c r="G121" s="67"/>
      <c r="H121" s="285"/>
      <c r="I121" s="285"/>
      <c r="J121" s="285"/>
      <c r="K121" s="285"/>
      <c r="L121" s="285"/>
      <c r="M121" s="285"/>
      <c r="N121" s="278" t="s">
        <v>786</v>
      </c>
      <c r="O121" s="67"/>
      <c r="P121" s="202">
        <v>1</v>
      </c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285"/>
      <c r="AD121" s="67"/>
      <c r="AE121" s="67"/>
      <c r="AF121" s="278" t="s">
        <v>821</v>
      </c>
      <c r="AG121" s="67"/>
      <c r="AH121" s="202">
        <v>1</v>
      </c>
      <c r="AI121" s="67"/>
      <c r="AJ121" s="67"/>
      <c r="AK121" s="67"/>
      <c r="AL121" s="67"/>
    </row>
    <row r="122" spans="1:38" ht="31.5">
      <c r="A122" s="68">
        <v>95</v>
      </c>
      <c r="B122" s="187" t="s">
        <v>603</v>
      </c>
      <c r="C122" s="5" t="s">
        <v>461</v>
      </c>
      <c r="D122" s="7" t="s">
        <v>463</v>
      </c>
      <c r="E122" s="67"/>
      <c r="F122" s="67"/>
      <c r="G122" s="67"/>
      <c r="H122" s="285"/>
      <c r="I122" s="285"/>
      <c r="J122" s="285"/>
      <c r="K122" s="285"/>
      <c r="L122" s="285"/>
      <c r="M122" s="285"/>
      <c r="N122" s="278" t="s">
        <v>785</v>
      </c>
      <c r="O122" s="67"/>
      <c r="P122" s="202">
        <v>1</v>
      </c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285"/>
      <c r="AD122" s="67"/>
      <c r="AE122" s="67"/>
      <c r="AF122" s="278" t="s">
        <v>821</v>
      </c>
      <c r="AG122" s="67"/>
      <c r="AH122" s="202">
        <v>1</v>
      </c>
      <c r="AI122" s="67"/>
      <c r="AJ122" s="67"/>
      <c r="AK122" s="67"/>
      <c r="AL122" s="67"/>
    </row>
    <row r="123" spans="1:38" ht="31.5">
      <c r="A123" s="68">
        <v>96</v>
      </c>
      <c r="B123" s="296" t="s">
        <v>336</v>
      </c>
      <c r="C123" s="7" t="s">
        <v>335</v>
      </c>
      <c r="D123" s="7"/>
      <c r="E123" s="67"/>
      <c r="F123" s="67"/>
      <c r="G123" s="67"/>
      <c r="H123" s="285"/>
      <c r="I123" s="285"/>
      <c r="J123" s="285"/>
      <c r="K123" s="285"/>
      <c r="L123" s="285"/>
      <c r="M123" s="285"/>
      <c r="N123" s="278" t="s">
        <v>786</v>
      </c>
      <c r="O123" s="67"/>
      <c r="P123" s="202">
        <v>1</v>
      </c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285"/>
      <c r="AD123" s="67"/>
      <c r="AE123" s="67"/>
      <c r="AF123" s="278" t="s">
        <v>821</v>
      </c>
      <c r="AG123" s="67"/>
      <c r="AH123" s="202">
        <v>1</v>
      </c>
      <c r="AI123" s="67"/>
      <c r="AJ123" s="67"/>
      <c r="AK123" s="67"/>
      <c r="AL123" s="67"/>
    </row>
    <row r="124" spans="1:38" ht="31.5">
      <c r="A124" s="68">
        <v>97</v>
      </c>
      <c r="B124" s="187" t="s">
        <v>337</v>
      </c>
      <c r="C124" s="7" t="s">
        <v>335</v>
      </c>
      <c r="D124" s="7"/>
      <c r="E124" s="67"/>
      <c r="F124" s="67"/>
      <c r="G124" s="67"/>
      <c r="H124" s="285"/>
      <c r="I124" s="285"/>
      <c r="J124" s="285"/>
      <c r="K124" s="285"/>
      <c r="L124" s="285"/>
      <c r="M124" s="285"/>
      <c r="N124" s="278" t="s">
        <v>785</v>
      </c>
      <c r="O124" s="67"/>
      <c r="P124" s="202">
        <v>1</v>
      </c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285"/>
      <c r="AD124" s="67"/>
      <c r="AE124" s="67"/>
      <c r="AF124" s="278" t="s">
        <v>821</v>
      </c>
      <c r="AG124" s="67"/>
      <c r="AH124" s="202">
        <v>1</v>
      </c>
      <c r="AI124" s="67"/>
      <c r="AJ124" s="67"/>
      <c r="AK124" s="67"/>
      <c r="AL124" s="67"/>
    </row>
    <row r="125" spans="1:38" ht="31.5">
      <c r="A125" s="68">
        <v>98</v>
      </c>
      <c r="B125" s="187" t="s">
        <v>338</v>
      </c>
      <c r="C125" s="7" t="s">
        <v>335</v>
      </c>
      <c r="D125" s="7"/>
      <c r="E125" s="67"/>
      <c r="F125" s="67"/>
      <c r="G125" s="67"/>
      <c r="H125" s="285"/>
      <c r="I125" s="285"/>
      <c r="J125" s="285"/>
      <c r="K125" s="285"/>
      <c r="L125" s="285"/>
      <c r="M125" s="285"/>
      <c r="N125" s="278" t="s">
        <v>786</v>
      </c>
      <c r="O125" s="67"/>
      <c r="P125" s="202">
        <v>1</v>
      </c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285"/>
      <c r="AD125" s="67"/>
      <c r="AE125" s="67"/>
      <c r="AF125" s="278" t="s">
        <v>821</v>
      </c>
      <c r="AG125" s="67"/>
      <c r="AH125" s="202">
        <v>1</v>
      </c>
      <c r="AI125" s="67"/>
      <c r="AJ125" s="67"/>
      <c r="AK125" s="67"/>
      <c r="AL125" s="67"/>
    </row>
    <row r="126" spans="1:38" ht="15.75">
      <c r="A126" s="68">
        <v>99</v>
      </c>
      <c r="B126" s="2" t="s">
        <v>604</v>
      </c>
      <c r="C126" s="5">
        <v>28</v>
      </c>
      <c r="D126" s="5">
        <v>28</v>
      </c>
      <c r="E126" s="67"/>
      <c r="F126" s="67"/>
      <c r="G126" s="67"/>
      <c r="H126" s="285"/>
      <c r="I126" s="285"/>
      <c r="J126" s="285"/>
      <c r="K126" s="285"/>
      <c r="L126" s="285"/>
      <c r="M126" s="285"/>
      <c r="N126" s="278" t="s">
        <v>854</v>
      </c>
      <c r="O126" s="67"/>
      <c r="P126" s="202">
        <v>28</v>
      </c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285"/>
      <c r="AD126" s="67"/>
      <c r="AE126" s="67"/>
      <c r="AF126" s="278" t="s">
        <v>820</v>
      </c>
      <c r="AG126" s="201">
        <v>28</v>
      </c>
      <c r="AH126" s="202">
        <v>28</v>
      </c>
      <c r="AI126" s="67"/>
      <c r="AJ126" s="67"/>
      <c r="AK126" s="67"/>
      <c r="AL126" s="67"/>
    </row>
    <row r="127" spans="1:38" ht="15.75">
      <c r="A127" s="68">
        <v>100</v>
      </c>
      <c r="B127" s="2"/>
      <c r="C127" s="5"/>
      <c r="D127" s="5"/>
      <c r="E127" s="67"/>
      <c r="F127" s="67"/>
      <c r="G127" s="67"/>
      <c r="H127" s="285"/>
      <c r="I127" s="285"/>
      <c r="J127" s="285"/>
      <c r="K127" s="285"/>
      <c r="L127" s="285"/>
      <c r="M127" s="285"/>
      <c r="N127" s="285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285"/>
      <c r="AD127" s="67"/>
      <c r="AE127" s="67"/>
      <c r="AF127" s="285"/>
      <c r="AG127" s="201"/>
      <c r="AH127" s="202"/>
      <c r="AI127" s="67"/>
      <c r="AJ127" s="67"/>
      <c r="AK127" s="67"/>
      <c r="AL127" s="67"/>
    </row>
    <row r="128" spans="1:38" ht="15.75">
      <c r="A128" s="68">
        <v>101</v>
      </c>
      <c r="B128" s="2" t="s">
        <v>605</v>
      </c>
      <c r="C128" s="5">
        <v>32</v>
      </c>
      <c r="D128" s="5">
        <v>32</v>
      </c>
      <c r="E128" s="67"/>
      <c r="F128" s="67"/>
      <c r="G128" s="67"/>
      <c r="H128" s="285"/>
      <c r="I128" s="285"/>
      <c r="J128" s="285"/>
      <c r="K128" s="285"/>
      <c r="L128" s="285"/>
      <c r="M128" s="285"/>
      <c r="N128" s="278" t="s">
        <v>854</v>
      </c>
      <c r="O128" s="67"/>
      <c r="P128" s="202">
        <v>32</v>
      </c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285"/>
      <c r="AD128" s="67"/>
      <c r="AE128" s="67"/>
      <c r="AF128" s="278" t="s">
        <v>820</v>
      </c>
      <c r="AG128" s="201">
        <v>32</v>
      </c>
      <c r="AH128" s="202">
        <v>32</v>
      </c>
      <c r="AI128" s="67"/>
      <c r="AJ128" s="67"/>
      <c r="AK128" s="67"/>
      <c r="AL128" s="67"/>
    </row>
    <row r="129" spans="1:38" ht="15.75">
      <c r="A129" s="68">
        <v>102</v>
      </c>
      <c r="B129" s="2" t="s">
        <v>606</v>
      </c>
      <c r="C129" s="5">
        <v>48</v>
      </c>
      <c r="D129" s="5">
        <v>48</v>
      </c>
      <c r="E129" s="67"/>
      <c r="F129" s="67"/>
      <c r="G129" s="67"/>
      <c r="H129" s="285" t="s">
        <v>607</v>
      </c>
      <c r="I129" s="285">
        <v>48</v>
      </c>
      <c r="J129" s="285">
        <v>48</v>
      </c>
      <c r="K129" s="285"/>
      <c r="L129" s="285"/>
      <c r="M129" s="285"/>
      <c r="N129" s="285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 t="s">
        <v>90</v>
      </c>
      <c r="AA129" s="67"/>
      <c r="AB129" s="202">
        <v>48</v>
      </c>
      <c r="AC129" s="285"/>
      <c r="AD129" s="67"/>
      <c r="AE129" s="67"/>
      <c r="AF129" s="285"/>
      <c r="AG129" s="67"/>
      <c r="AH129" s="67"/>
      <c r="AI129" s="67"/>
      <c r="AJ129" s="67"/>
      <c r="AK129" s="67"/>
      <c r="AL129" s="67"/>
    </row>
    <row r="130" spans="1:38" ht="15.75">
      <c r="A130" s="68">
        <v>103</v>
      </c>
      <c r="B130" s="2" t="s">
        <v>598</v>
      </c>
      <c r="C130" s="5">
        <v>55</v>
      </c>
      <c r="D130" s="5">
        <v>55</v>
      </c>
      <c r="E130" s="67"/>
      <c r="F130" s="67"/>
      <c r="G130" s="67"/>
      <c r="H130" s="285"/>
      <c r="I130" s="285"/>
      <c r="J130" s="285"/>
      <c r="K130" s="285"/>
      <c r="L130" s="285"/>
      <c r="M130" s="285"/>
      <c r="N130" s="278" t="s">
        <v>794</v>
      </c>
      <c r="O130" s="67"/>
      <c r="P130" s="202">
        <v>55</v>
      </c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285"/>
      <c r="AD130" s="67"/>
      <c r="AE130" s="67"/>
      <c r="AF130" s="285" t="s">
        <v>348</v>
      </c>
      <c r="AG130" s="201">
        <v>55</v>
      </c>
      <c r="AH130" s="202">
        <v>55</v>
      </c>
      <c r="AI130" s="67"/>
      <c r="AJ130" s="67"/>
      <c r="AK130" s="67"/>
      <c r="AL130" s="67"/>
    </row>
    <row r="131" spans="1:38" ht="12.75">
      <c r="A131" s="67"/>
      <c r="B131" s="8" t="s">
        <v>451</v>
      </c>
      <c r="C131" s="20" t="s">
        <v>226</v>
      </c>
      <c r="D131" s="20" t="s">
        <v>227</v>
      </c>
      <c r="E131" s="8" t="s">
        <v>515</v>
      </c>
      <c r="F131" s="8"/>
      <c r="G131" s="8"/>
      <c r="H131" s="283" t="s">
        <v>460</v>
      </c>
      <c r="I131" s="283"/>
      <c r="J131" s="283"/>
      <c r="K131" s="283" t="s">
        <v>453</v>
      </c>
      <c r="L131" s="283"/>
      <c r="M131" s="283"/>
      <c r="N131" s="283" t="s">
        <v>516</v>
      </c>
      <c r="O131" s="8"/>
      <c r="P131" s="8"/>
      <c r="Q131" s="8" t="s">
        <v>454</v>
      </c>
      <c r="R131" s="8"/>
      <c r="S131" s="8"/>
      <c r="T131" s="8" t="s">
        <v>455</v>
      </c>
      <c r="U131" s="8"/>
      <c r="V131" s="8"/>
      <c r="W131" s="8" t="s">
        <v>456</v>
      </c>
      <c r="X131" s="8"/>
      <c r="Y131" s="8"/>
      <c r="Z131" s="8" t="s">
        <v>457</v>
      </c>
      <c r="AA131" s="8"/>
      <c r="AB131" s="8"/>
      <c r="AC131" s="283" t="s">
        <v>517</v>
      </c>
      <c r="AD131" s="8"/>
      <c r="AE131" s="8"/>
      <c r="AF131" s="283" t="s">
        <v>518</v>
      </c>
      <c r="AG131" s="8"/>
      <c r="AH131" s="8"/>
      <c r="AI131" s="8" t="s">
        <v>459</v>
      </c>
      <c r="AJ131" s="8"/>
      <c r="AK131" s="8"/>
      <c r="AL131" s="8" t="s">
        <v>458</v>
      </c>
    </row>
    <row r="132" spans="1:38" ht="31.5">
      <c r="A132" s="68">
        <v>104</v>
      </c>
      <c r="B132" s="187" t="s">
        <v>599</v>
      </c>
      <c r="C132" s="6" t="s">
        <v>470</v>
      </c>
      <c r="D132" s="6" t="s">
        <v>482</v>
      </c>
      <c r="E132" s="67"/>
      <c r="F132" s="67"/>
      <c r="G132" s="67"/>
      <c r="H132" s="285"/>
      <c r="I132" s="285"/>
      <c r="J132" s="285"/>
      <c r="K132" s="285"/>
      <c r="L132" s="285"/>
      <c r="M132" s="285"/>
      <c r="N132" s="278" t="s">
        <v>794</v>
      </c>
      <c r="O132" s="67"/>
      <c r="P132" s="202">
        <v>2</v>
      </c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285"/>
      <c r="AD132" s="67"/>
      <c r="AE132" s="67"/>
      <c r="AF132" s="285" t="s">
        <v>348</v>
      </c>
      <c r="AG132" s="201">
        <v>1</v>
      </c>
      <c r="AH132" s="202">
        <v>2</v>
      </c>
      <c r="AI132" s="67"/>
      <c r="AJ132" s="67"/>
      <c r="AK132" s="67"/>
      <c r="AL132" s="67"/>
    </row>
    <row r="133" spans="1:38" ht="12.75">
      <c r="A133" s="77"/>
      <c r="B133" s="261" t="s">
        <v>474</v>
      </c>
      <c r="C133" s="262"/>
      <c r="D133" s="262"/>
      <c r="E133" s="262"/>
      <c r="F133" s="262"/>
      <c r="G133" s="262"/>
      <c r="H133" s="289"/>
      <c r="I133" s="289"/>
      <c r="J133" s="289"/>
      <c r="K133" s="289"/>
      <c r="L133" s="289"/>
      <c r="M133" s="289"/>
      <c r="N133" s="289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89"/>
      <c r="AD133" s="262"/>
      <c r="AE133" s="262"/>
      <c r="AF133" s="289"/>
      <c r="AG133" s="262"/>
      <c r="AH133" s="262"/>
      <c r="AI133" s="262"/>
      <c r="AJ133" s="262"/>
      <c r="AK133" s="262"/>
      <c r="AL133" s="262"/>
    </row>
    <row r="134" spans="1:38" ht="15.75">
      <c r="A134" s="67">
        <v>105</v>
      </c>
      <c r="B134" s="44" t="s">
        <v>575</v>
      </c>
      <c r="C134" s="5">
        <v>10</v>
      </c>
      <c r="D134" s="5" t="s">
        <v>696</v>
      </c>
      <c r="E134" s="277" t="s">
        <v>442</v>
      </c>
      <c r="F134" s="201">
        <v>7</v>
      </c>
      <c r="G134" s="202">
        <v>10</v>
      </c>
      <c r="H134" s="285"/>
      <c r="I134" s="285"/>
      <c r="J134" s="285"/>
      <c r="K134" s="285"/>
      <c r="L134" s="285"/>
      <c r="M134" s="285"/>
      <c r="N134" s="278" t="s">
        <v>793</v>
      </c>
      <c r="O134" s="201">
        <v>7</v>
      </c>
      <c r="P134" s="68"/>
      <c r="Q134" s="67"/>
      <c r="R134" s="68"/>
      <c r="S134" s="68"/>
      <c r="T134" s="67"/>
      <c r="U134" s="68"/>
      <c r="V134" s="68"/>
      <c r="W134" s="277" t="s">
        <v>802</v>
      </c>
      <c r="X134" s="201">
        <v>7</v>
      </c>
      <c r="Y134" s="202">
        <v>10</v>
      </c>
      <c r="Z134" s="68"/>
      <c r="AA134" s="68"/>
      <c r="AB134" s="68"/>
      <c r="AC134" s="285"/>
      <c r="AD134" s="68"/>
      <c r="AE134" s="68"/>
      <c r="AF134" s="278" t="s">
        <v>443</v>
      </c>
      <c r="AG134" s="201">
        <v>7</v>
      </c>
      <c r="AH134" s="68"/>
      <c r="AI134" s="68"/>
      <c r="AJ134" s="68"/>
      <c r="AK134" s="68"/>
      <c r="AL134" s="68"/>
    </row>
    <row r="135" spans="1:38" ht="15.75">
      <c r="A135" s="67">
        <v>106</v>
      </c>
      <c r="B135" s="2" t="s">
        <v>578</v>
      </c>
      <c r="C135" s="5">
        <v>15</v>
      </c>
      <c r="D135" s="5">
        <v>15</v>
      </c>
      <c r="E135" s="67" t="s">
        <v>442</v>
      </c>
      <c r="F135" s="201">
        <v>15</v>
      </c>
      <c r="G135" s="202">
        <v>15</v>
      </c>
      <c r="H135" s="285"/>
      <c r="I135" s="285"/>
      <c r="J135" s="285"/>
      <c r="K135" s="285"/>
      <c r="L135" s="285"/>
      <c r="M135" s="285"/>
      <c r="N135" s="278" t="s">
        <v>793</v>
      </c>
      <c r="O135" s="201">
        <v>15</v>
      </c>
      <c r="P135" s="68"/>
      <c r="Q135" s="67"/>
      <c r="R135" s="68"/>
      <c r="S135" s="68"/>
      <c r="T135" s="67"/>
      <c r="U135" s="68"/>
      <c r="V135" s="68"/>
      <c r="W135" s="277" t="s">
        <v>802</v>
      </c>
      <c r="X135" s="201">
        <v>15</v>
      </c>
      <c r="Y135" s="202">
        <v>15</v>
      </c>
      <c r="Z135" s="68"/>
      <c r="AA135" s="68"/>
      <c r="AB135" s="68"/>
      <c r="AC135" s="285"/>
      <c r="AD135" s="68"/>
      <c r="AE135" s="68"/>
      <c r="AF135" s="278" t="s">
        <v>443</v>
      </c>
      <c r="AG135" s="201">
        <v>15</v>
      </c>
      <c r="AH135" s="68"/>
      <c r="AI135" s="68"/>
      <c r="AJ135" s="68"/>
      <c r="AK135" s="68"/>
      <c r="AL135" s="68"/>
    </row>
    <row r="136" spans="1:38" ht="31.5">
      <c r="A136" s="67">
        <v>107</v>
      </c>
      <c r="B136" s="2" t="s">
        <v>824</v>
      </c>
      <c r="C136" s="11">
        <v>4</v>
      </c>
      <c r="D136" s="7" t="s">
        <v>553</v>
      </c>
      <c r="E136" s="278" t="s">
        <v>843</v>
      </c>
      <c r="F136" s="201">
        <v>4</v>
      </c>
      <c r="G136" s="202">
        <v>4</v>
      </c>
      <c r="H136" s="285"/>
      <c r="I136" s="285"/>
      <c r="J136" s="285"/>
      <c r="K136" s="285"/>
      <c r="L136" s="285"/>
      <c r="M136" s="285"/>
      <c r="N136" s="278" t="s">
        <v>83</v>
      </c>
      <c r="O136" s="201">
        <v>4</v>
      </c>
      <c r="P136" s="68"/>
      <c r="Q136" s="67"/>
      <c r="R136" s="68"/>
      <c r="S136" s="68"/>
      <c r="T136" s="67"/>
      <c r="U136" s="68"/>
      <c r="V136" s="68"/>
      <c r="W136" s="277" t="s">
        <v>804</v>
      </c>
      <c r="X136" s="201">
        <v>4</v>
      </c>
      <c r="Y136" s="202">
        <v>4</v>
      </c>
      <c r="Z136" s="68"/>
      <c r="AA136" s="68"/>
      <c r="AB136" s="68"/>
      <c r="AC136" s="285"/>
      <c r="AD136" s="68"/>
      <c r="AE136" s="68"/>
      <c r="AF136" s="278" t="s">
        <v>822</v>
      </c>
      <c r="AG136" s="201">
        <v>4</v>
      </c>
      <c r="AH136" s="68"/>
      <c r="AI136" s="68"/>
      <c r="AJ136" s="68"/>
      <c r="AK136" s="68"/>
      <c r="AL136" s="68"/>
    </row>
    <row r="137" spans="1:38" ht="31.5">
      <c r="A137" s="67">
        <v>108</v>
      </c>
      <c r="B137" s="2" t="s">
        <v>825</v>
      </c>
      <c r="C137" s="5" t="s">
        <v>697</v>
      </c>
      <c r="D137" s="5">
        <v>4</v>
      </c>
      <c r="E137" s="277" t="s">
        <v>843</v>
      </c>
      <c r="F137" s="201">
        <v>4</v>
      </c>
      <c r="G137" s="202">
        <v>4</v>
      </c>
      <c r="H137" s="285"/>
      <c r="I137" s="285"/>
      <c r="J137" s="285"/>
      <c r="K137" s="285"/>
      <c r="L137" s="285"/>
      <c r="M137" s="285"/>
      <c r="N137" s="278" t="s">
        <v>83</v>
      </c>
      <c r="O137" s="201">
        <v>4</v>
      </c>
      <c r="P137" s="68"/>
      <c r="Q137" s="67"/>
      <c r="R137" s="68"/>
      <c r="S137" s="68"/>
      <c r="T137" s="67"/>
      <c r="U137" s="68"/>
      <c r="V137" s="68"/>
      <c r="W137" s="277" t="s">
        <v>804</v>
      </c>
      <c r="X137" s="201">
        <v>4</v>
      </c>
      <c r="Y137" s="202">
        <v>4</v>
      </c>
      <c r="Z137" s="68"/>
      <c r="AA137" s="68"/>
      <c r="AB137" s="68"/>
      <c r="AC137" s="285"/>
      <c r="AD137" s="68"/>
      <c r="AE137" s="68"/>
      <c r="AF137" s="278" t="s">
        <v>822</v>
      </c>
      <c r="AG137" s="201">
        <v>4</v>
      </c>
      <c r="AH137" s="68"/>
      <c r="AI137" s="68"/>
      <c r="AJ137" s="68"/>
      <c r="AK137" s="68"/>
      <c r="AL137" s="68"/>
    </row>
    <row r="138" spans="1:38" ht="31.5">
      <c r="A138" s="67">
        <v>109</v>
      </c>
      <c r="B138" s="187" t="s">
        <v>552</v>
      </c>
      <c r="C138" s="5" t="s">
        <v>468</v>
      </c>
      <c r="D138" s="7" t="s">
        <v>463</v>
      </c>
      <c r="E138" s="277" t="s">
        <v>852</v>
      </c>
      <c r="F138" s="67"/>
      <c r="G138" s="202">
        <v>1</v>
      </c>
      <c r="H138" s="285"/>
      <c r="I138" s="285"/>
      <c r="J138" s="285"/>
      <c r="K138" s="285"/>
      <c r="L138" s="285"/>
      <c r="M138" s="285"/>
      <c r="N138" s="285"/>
      <c r="O138" s="68"/>
      <c r="P138" s="68"/>
      <c r="Q138" s="67"/>
      <c r="R138" s="68"/>
      <c r="S138" s="68"/>
      <c r="T138" s="67"/>
      <c r="U138" s="68"/>
      <c r="V138" s="68"/>
      <c r="W138" s="277" t="s">
        <v>805</v>
      </c>
      <c r="X138" s="68"/>
      <c r="Y138" s="202">
        <v>1</v>
      </c>
      <c r="Z138" s="68"/>
      <c r="AA138" s="68"/>
      <c r="AB138" s="68"/>
      <c r="AC138" s="285"/>
      <c r="AD138" s="68"/>
      <c r="AE138" s="68"/>
      <c r="AF138" s="285"/>
      <c r="AG138" s="68"/>
      <c r="AH138" s="68"/>
      <c r="AI138" s="68"/>
      <c r="AJ138" s="68"/>
      <c r="AK138" s="68"/>
      <c r="AL138" s="68"/>
    </row>
    <row r="139" spans="1:38" ht="47.25">
      <c r="A139" s="67">
        <v>110</v>
      </c>
      <c r="B139" s="187" t="s">
        <v>361</v>
      </c>
      <c r="C139" s="5" t="s">
        <v>469</v>
      </c>
      <c r="D139" s="7" t="s">
        <v>463</v>
      </c>
      <c r="E139" s="277" t="s">
        <v>852</v>
      </c>
      <c r="F139" s="67"/>
      <c r="G139" s="202">
        <v>3</v>
      </c>
      <c r="H139" s="285"/>
      <c r="I139" s="285"/>
      <c r="J139" s="285"/>
      <c r="K139" s="285"/>
      <c r="L139" s="285"/>
      <c r="M139" s="285"/>
      <c r="N139" s="285"/>
      <c r="O139" s="68"/>
      <c r="P139" s="68"/>
      <c r="Q139" s="67"/>
      <c r="R139" s="68"/>
      <c r="S139" s="68"/>
      <c r="T139" s="67"/>
      <c r="U139" s="68"/>
      <c r="V139" s="68"/>
      <c r="W139" s="277" t="s">
        <v>806</v>
      </c>
      <c r="X139" s="68"/>
      <c r="Y139" s="202">
        <v>3</v>
      </c>
      <c r="Z139" s="68"/>
      <c r="AA139" s="68"/>
      <c r="AB139" s="68"/>
      <c r="AC139" s="285"/>
      <c r="AD139" s="68"/>
      <c r="AE139" s="68"/>
      <c r="AF139" s="285"/>
      <c r="AG139" s="68"/>
      <c r="AH139" s="68"/>
      <c r="AI139" s="68"/>
      <c r="AJ139" s="68"/>
      <c r="AK139" s="68"/>
      <c r="AL139" s="68"/>
    </row>
    <row r="140" spans="1:38" ht="31.5">
      <c r="A140" s="67">
        <v>111</v>
      </c>
      <c r="B140" s="187" t="s">
        <v>419</v>
      </c>
      <c r="C140" s="5" t="s">
        <v>414</v>
      </c>
      <c r="D140" s="7"/>
      <c r="E140" s="277" t="s">
        <v>852</v>
      </c>
      <c r="F140" s="67"/>
      <c r="G140" s="202">
        <v>1</v>
      </c>
      <c r="H140" s="285"/>
      <c r="I140" s="285"/>
      <c r="J140" s="285"/>
      <c r="K140" s="285"/>
      <c r="L140" s="285"/>
      <c r="M140" s="285"/>
      <c r="N140" s="285"/>
      <c r="O140" s="68"/>
      <c r="P140" s="68"/>
      <c r="Q140" s="67"/>
      <c r="R140" s="68"/>
      <c r="S140" s="68"/>
      <c r="T140" s="67"/>
      <c r="U140" s="68"/>
      <c r="V140" s="68"/>
      <c r="W140" s="277" t="s">
        <v>805</v>
      </c>
      <c r="X140" s="68"/>
      <c r="Y140" s="202">
        <v>1</v>
      </c>
      <c r="Z140" s="68"/>
      <c r="AA140" s="68"/>
      <c r="AB140" s="68"/>
      <c r="AC140" s="285"/>
      <c r="AD140" s="68"/>
      <c r="AE140" s="68"/>
      <c r="AF140" s="285"/>
      <c r="AG140" s="68"/>
      <c r="AH140" s="68"/>
      <c r="AI140" s="68"/>
      <c r="AJ140" s="68"/>
      <c r="AK140" s="68"/>
      <c r="AL140" s="68"/>
    </row>
    <row r="141" spans="1:38" ht="31.5">
      <c r="A141" s="67">
        <v>112</v>
      </c>
      <c r="B141" s="2" t="s">
        <v>787</v>
      </c>
      <c r="C141" s="11">
        <v>10</v>
      </c>
      <c r="D141" s="7" t="s">
        <v>554</v>
      </c>
      <c r="E141" s="277" t="s">
        <v>853</v>
      </c>
      <c r="F141" s="201">
        <v>10</v>
      </c>
      <c r="G141" s="202">
        <v>10</v>
      </c>
      <c r="H141" s="285"/>
      <c r="I141" s="285"/>
      <c r="J141" s="285"/>
      <c r="K141" s="285"/>
      <c r="L141" s="285"/>
      <c r="M141" s="285"/>
      <c r="N141" s="278" t="s">
        <v>83</v>
      </c>
      <c r="O141" s="201">
        <v>10</v>
      </c>
      <c r="P141" s="68"/>
      <c r="Q141" s="67"/>
      <c r="R141" s="68"/>
      <c r="S141" s="68"/>
      <c r="T141" s="68"/>
      <c r="U141" s="68"/>
      <c r="V141" s="68"/>
      <c r="W141" s="277" t="s">
        <v>804</v>
      </c>
      <c r="X141" s="201">
        <v>10</v>
      </c>
      <c r="Y141" s="202">
        <v>10</v>
      </c>
      <c r="Z141" s="68"/>
      <c r="AA141" s="68"/>
      <c r="AB141" s="68"/>
      <c r="AC141" s="285"/>
      <c r="AD141" s="68"/>
      <c r="AE141" s="68"/>
      <c r="AF141" s="278" t="s">
        <v>822</v>
      </c>
      <c r="AG141" s="201">
        <v>10</v>
      </c>
      <c r="AH141" s="68"/>
      <c r="AI141" s="68"/>
      <c r="AJ141" s="68"/>
      <c r="AK141" s="68"/>
      <c r="AL141" s="68"/>
    </row>
    <row r="142" spans="1:38" ht="31.5">
      <c r="A142" s="67">
        <v>113</v>
      </c>
      <c r="B142" s="301" t="s">
        <v>788</v>
      </c>
      <c r="C142" s="11">
        <v>4</v>
      </c>
      <c r="D142" s="7" t="s">
        <v>563</v>
      </c>
      <c r="E142" s="277" t="s">
        <v>853</v>
      </c>
      <c r="F142" s="201">
        <v>4</v>
      </c>
      <c r="G142" s="202">
        <v>4</v>
      </c>
      <c r="H142" s="285"/>
      <c r="I142" s="285"/>
      <c r="J142" s="285"/>
      <c r="K142" s="285"/>
      <c r="L142" s="285"/>
      <c r="M142" s="285"/>
      <c r="N142" s="278" t="s">
        <v>83</v>
      </c>
      <c r="O142" s="201">
        <v>4</v>
      </c>
      <c r="P142" s="68"/>
      <c r="Q142" s="67"/>
      <c r="R142" s="68"/>
      <c r="S142" s="68"/>
      <c r="T142" s="68"/>
      <c r="U142" s="68"/>
      <c r="V142" s="68"/>
      <c r="W142" s="277" t="s">
        <v>804</v>
      </c>
      <c r="X142" s="201">
        <v>4</v>
      </c>
      <c r="Y142" s="202">
        <v>4</v>
      </c>
      <c r="Z142" s="68"/>
      <c r="AA142" s="68"/>
      <c r="AB142" s="68"/>
      <c r="AC142" s="285"/>
      <c r="AD142" s="68"/>
      <c r="AE142" s="68"/>
      <c r="AF142" s="278" t="s">
        <v>822</v>
      </c>
      <c r="AG142" s="201">
        <v>4</v>
      </c>
      <c r="AH142" s="68"/>
      <c r="AI142" s="68"/>
      <c r="AJ142" s="68"/>
      <c r="AK142" s="68"/>
      <c r="AL142" s="68"/>
    </row>
    <row r="143" spans="1:38" ht="31.5">
      <c r="A143" s="67">
        <v>114</v>
      </c>
      <c r="B143" s="2" t="s">
        <v>789</v>
      </c>
      <c r="C143" s="11">
        <v>18</v>
      </c>
      <c r="D143" s="7" t="s">
        <v>564</v>
      </c>
      <c r="E143" s="277" t="s">
        <v>853</v>
      </c>
      <c r="F143" s="201">
        <v>18</v>
      </c>
      <c r="G143" s="202">
        <v>18</v>
      </c>
      <c r="H143" s="285"/>
      <c r="I143" s="285"/>
      <c r="J143" s="285"/>
      <c r="K143" s="285"/>
      <c r="L143" s="285"/>
      <c r="M143" s="285"/>
      <c r="N143" s="278" t="s">
        <v>83</v>
      </c>
      <c r="O143" s="201">
        <v>18</v>
      </c>
      <c r="P143" s="68"/>
      <c r="Q143" s="67"/>
      <c r="R143" s="68"/>
      <c r="S143" s="68"/>
      <c r="T143" s="68"/>
      <c r="U143" s="68"/>
      <c r="V143" s="68"/>
      <c r="W143" s="277" t="s">
        <v>804</v>
      </c>
      <c r="X143" s="201">
        <v>18</v>
      </c>
      <c r="Y143" s="202">
        <v>18</v>
      </c>
      <c r="Z143" s="68"/>
      <c r="AA143" s="68"/>
      <c r="AB143" s="68"/>
      <c r="AC143" s="285"/>
      <c r="AD143" s="68"/>
      <c r="AE143" s="68"/>
      <c r="AF143" s="278" t="s">
        <v>822</v>
      </c>
      <c r="AG143" s="201">
        <v>18</v>
      </c>
      <c r="AH143" s="68"/>
      <c r="AI143" s="68"/>
      <c r="AJ143" s="68"/>
      <c r="AK143" s="68"/>
      <c r="AL143" s="68"/>
    </row>
    <row r="144" spans="1:38" ht="31.5">
      <c r="A144" s="67">
        <v>115</v>
      </c>
      <c r="B144" s="187" t="s">
        <v>826</v>
      </c>
      <c r="C144" s="5" t="s">
        <v>465</v>
      </c>
      <c r="D144" s="7" t="s">
        <v>463</v>
      </c>
      <c r="E144" s="277" t="s">
        <v>852</v>
      </c>
      <c r="F144" s="68"/>
      <c r="G144" s="202">
        <v>1</v>
      </c>
      <c r="H144" s="285"/>
      <c r="I144" s="285"/>
      <c r="J144" s="285"/>
      <c r="K144" s="285"/>
      <c r="L144" s="285"/>
      <c r="M144" s="285"/>
      <c r="N144" s="285"/>
      <c r="O144" s="68"/>
      <c r="P144" s="68"/>
      <c r="Q144" s="67"/>
      <c r="R144" s="68"/>
      <c r="S144" s="68"/>
      <c r="T144" s="68"/>
      <c r="U144" s="68"/>
      <c r="V144" s="68"/>
      <c r="W144" s="277" t="s">
        <v>805</v>
      </c>
      <c r="X144" s="68"/>
      <c r="Y144" s="202">
        <v>1</v>
      </c>
      <c r="Z144" s="68"/>
      <c r="AA144" s="68"/>
      <c r="AB144" s="68"/>
      <c r="AC144" s="285"/>
      <c r="AD144" s="68"/>
      <c r="AE144" s="68"/>
      <c r="AF144" s="285"/>
      <c r="AG144" s="68"/>
      <c r="AH144" s="68"/>
      <c r="AI144" s="68"/>
      <c r="AJ144" s="68"/>
      <c r="AK144" s="68"/>
      <c r="AL144" s="68"/>
    </row>
    <row r="145" spans="1:38" ht="47.25">
      <c r="A145" s="67">
        <v>116</v>
      </c>
      <c r="B145" s="187" t="s">
        <v>827</v>
      </c>
      <c r="C145" s="5" t="s">
        <v>465</v>
      </c>
      <c r="D145" s="7" t="s">
        <v>463</v>
      </c>
      <c r="E145" s="277" t="s">
        <v>852</v>
      </c>
      <c r="F145" s="68"/>
      <c r="G145" s="202">
        <v>1</v>
      </c>
      <c r="H145" s="285"/>
      <c r="I145" s="285"/>
      <c r="J145" s="285"/>
      <c r="K145" s="285"/>
      <c r="L145" s="285"/>
      <c r="M145" s="285"/>
      <c r="N145" s="285"/>
      <c r="O145" s="68"/>
      <c r="P145" s="68"/>
      <c r="Q145" s="67"/>
      <c r="R145" s="68"/>
      <c r="S145" s="68"/>
      <c r="T145" s="68"/>
      <c r="U145" s="68"/>
      <c r="V145" s="68"/>
      <c r="W145" s="277" t="s">
        <v>805</v>
      </c>
      <c r="X145" s="68"/>
      <c r="Y145" s="202">
        <v>1</v>
      </c>
      <c r="Z145" s="68"/>
      <c r="AA145" s="68"/>
      <c r="AB145" s="68"/>
      <c r="AC145" s="285"/>
      <c r="AD145" s="68"/>
      <c r="AE145" s="68"/>
      <c r="AF145" s="285"/>
      <c r="AG145" s="68"/>
      <c r="AH145" s="68"/>
      <c r="AI145" s="68"/>
      <c r="AJ145" s="68"/>
      <c r="AK145" s="68"/>
      <c r="AL145" s="68"/>
    </row>
    <row r="146" spans="1:38" ht="15.75">
      <c r="A146" s="67">
        <v>117</v>
      </c>
      <c r="B146" s="2" t="s">
        <v>579</v>
      </c>
      <c r="C146" s="11">
        <v>4</v>
      </c>
      <c r="D146" s="7" t="s">
        <v>580</v>
      </c>
      <c r="E146" s="277" t="s">
        <v>91</v>
      </c>
      <c r="F146" s="201">
        <v>4</v>
      </c>
      <c r="G146" s="202">
        <v>4</v>
      </c>
      <c r="H146" s="285"/>
      <c r="I146" s="285"/>
      <c r="J146" s="285"/>
      <c r="K146" s="285"/>
      <c r="L146" s="285"/>
      <c r="M146" s="285"/>
      <c r="N146" s="278" t="s">
        <v>790</v>
      </c>
      <c r="O146" s="201">
        <v>4</v>
      </c>
      <c r="P146" s="68"/>
      <c r="Q146" s="67"/>
      <c r="R146" s="68"/>
      <c r="S146" s="68"/>
      <c r="T146" s="68"/>
      <c r="U146" s="68"/>
      <c r="V146" s="68"/>
      <c r="W146" s="277" t="s">
        <v>807</v>
      </c>
      <c r="X146" s="201">
        <v>4</v>
      </c>
      <c r="Y146" s="202">
        <v>4</v>
      </c>
      <c r="Z146" s="68"/>
      <c r="AA146" s="68"/>
      <c r="AB146" s="68"/>
      <c r="AC146" s="285"/>
      <c r="AD146" s="68"/>
      <c r="AE146" s="68"/>
      <c r="AF146" s="278" t="s">
        <v>823</v>
      </c>
      <c r="AG146" s="201">
        <v>4</v>
      </c>
      <c r="AH146" s="68"/>
      <c r="AI146" s="68"/>
      <c r="AJ146" s="68"/>
      <c r="AK146" s="68"/>
      <c r="AL146" s="68"/>
    </row>
    <row r="147" spans="1:38" ht="31.5">
      <c r="A147" s="67">
        <v>118</v>
      </c>
      <c r="B147" s="187" t="s">
        <v>420</v>
      </c>
      <c r="C147" s="11" t="s">
        <v>414</v>
      </c>
      <c r="D147" s="7"/>
      <c r="E147" s="67" t="s">
        <v>214</v>
      </c>
      <c r="F147" s="68"/>
      <c r="G147" s="202">
        <v>1</v>
      </c>
      <c r="H147" s="285"/>
      <c r="I147" s="285"/>
      <c r="J147" s="285"/>
      <c r="K147" s="285"/>
      <c r="L147" s="285"/>
      <c r="M147" s="285"/>
      <c r="N147" s="285"/>
      <c r="O147" s="68"/>
      <c r="P147" s="68"/>
      <c r="Q147" s="67"/>
      <c r="R147" s="68"/>
      <c r="S147" s="68"/>
      <c r="T147" s="68"/>
      <c r="U147" s="68"/>
      <c r="V147" s="68"/>
      <c r="W147" s="277" t="s">
        <v>808</v>
      </c>
      <c r="X147" s="68"/>
      <c r="Y147" s="202">
        <v>1</v>
      </c>
      <c r="Z147" s="68"/>
      <c r="AA147" s="68"/>
      <c r="AB147" s="68"/>
      <c r="AC147" s="285"/>
      <c r="AD147" s="68"/>
      <c r="AE147" s="68"/>
      <c r="AF147" s="285"/>
      <c r="AG147" s="68"/>
      <c r="AH147" s="68"/>
      <c r="AI147" s="68"/>
      <c r="AJ147" s="68"/>
      <c r="AK147" s="68"/>
      <c r="AL147" s="68"/>
    </row>
    <row r="148" spans="1:38" ht="38.25">
      <c r="A148" s="67">
        <v>119</v>
      </c>
      <c r="B148" s="2" t="s">
        <v>582</v>
      </c>
      <c r="C148" s="7" t="s">
        <v>698</v>
      </c>
      <c r="D148" s="6" t="s">
        <v>699</v>
      </c>
      <c r="E148" s="67" t="s">
        <v>91</v>
      </c>
      <c r="F148" s="201">
        <v>3</v>
      </c>
      <c r="G148" s="202">
        <v>6</v>
      </c>
      <c r="H148" s="285"/>
      <c r="I148" s="285"/>
      <c r="J148" s="285"/>
      <c r="K148" s="285"/>
      <c r="L148" s="285"/>
      <c r="M148" s="285"/>
      <c r="N148" s="278" t="s">
        <v>790</v>
      </c>
      <c r="O148" s="201">
        <v>3</v>
      </c>
      <c r="P148" s="68"/>
      <c r="Q148" s="67"/>
      <c r="R148" s="68"/>
      <c r="S148" s="68"/>
      <c r="T148" s="68"/>
      <c r="U148" s="68"/>
      <c r="V148" s="68"/>
      <c r="W148" s="277" t="s">
        <v>807</v>
      </c>
      <c r="X148" s="201">
        <v>3</v>
      </c>
      <c r="Y148" s="202">
        <v>6</v>
      </c>
      <c r="Z148" s="68"/>
      <c r="AA148" s="68"/>
      <c r="AB148" s="68"/>
      <c r="AC148" s="285"/>
      <c r="AD148" s="68"/>
      <c r="AE148" s="68"/>
      <c r="AF148" s="278" t="s">
        <v>823</v>
      </c>
      <c r="AG148" s="201">
        <v>3</v>
      </c>
      <c r="AH148" s="68"/>
      <c r="AI148" s="68"/>
      <c r="AJ148" s="68"/>
      <c r="AK148" s="68"/>
      <c r="AL148" s="68"/>
    </row>
    <row r="149" spans="1:38" ht="33">
      <c r="A149" s="67">
        <v>120</v>
      </c>
      <c r="B149" s="2" t="s">
        <v>555</v>
      </c>
      <c r="C149" s="143" t="s">
        <v>700</v>
      </c>
      <c r="D149" s="93" t="s">
        <v>434</v>
      </c>
      <c r="E149" s="139"/>
      <c r="F149" s="139"/>
      <c r="G149" s="139"/>
      <c r="H149" s="286"/>
      <c r="I149" s="286"/>
      <c r="J149" s="286"/>
      <c r="K149" s="286" t="s">
        <v>78</v>
      </c>
      <c r="L149" s="286">
        <v>30</v>
      </c>
      <c r="M149" s="286">
        <v>30</v>
      </c>
      <c r="N149" s="286"/>
      <c r="O149" s="139"/>
      <c r="P149" s="139"/>
      <c r="Q149" s="139"/>
      <c r="R149" s="139"/>
      <c r="S149" s="139"/>
      <c r="T149" s="277" t="s">
        <v>97</v>
      </c>
      <c r="U149" s="205">
        <v>30</v>
      </c>
      <c r="V149" s="139"/>
      <c r="W149" s="139"/>
      <c r="X149" s="139"/>
      <c r="Y149" s="139"/>
      <c r="Z149" s="139"/>
      <c r="AA149" s="139"/>
      <c r="AB149" s="139"/>
      <c r="AC149" s="278" t="s">
        <v>815</v>
      </c>
      <c r="AD149" s="201">
        <v>30</v>
      </c>
      <c r="AE149" s="202">
        <v>30</v>
      </c>
      <c r="AF149" s="286"/>
      <c r="AG149" s="139"/>
      <c r="AH149" s="139"/>
      <c r="AI149" s="139"/>
      <c r="AJ149" s="139"/>
      <c r="AK149" s="139"/>
      <c r="AL149" s="277" t="s">
        <v>79</v>
      </c>
    </row>
    <row r="150" spans="1:38" ht="31.5">
      <c r="A150" s="67">
        <v>121</v>
      </c>
      <c r="B150" s="189" t="s">
        <v>421</v>
      </c>
      <c r="C150" s="11" t="s">
        <v>414</v>
      </c>
      <c r="D150" s="5"/>
      <c r="E150" s="67"/>
      <c r="F150" s="67"/>
      <c r="G150" s="67"/>
      <c r="H150" s="285"/>
      <c r="I150" s="285"/>
      <c r="J150" s="285"/>
      <c r="K150" s="285" t="s">
        <v>92</v>
      </c>
      <c r="L150" s="285"/>
      <c r="M150" s="285">
        <v>1</v>
      </c>
      <c r="N150" s="285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278" t="s">
        <v>816</v>
      </c>
      <c r="AD150" s="67"/>
      <c r="AE150" s="202">
        <v>1</v>
      </c>
      <c r="AF150" s="285"/>
      <c r="AG150" s="67"/>
      <c r="AH150" s="67"/>
      <c r="AI150" s="67"/>
      <c r="AJ150" s="67"/>
      <c r="AK150" s="67"/>
      <c r="AL150" s="67"/>
    </row>
    <row r="151" spans="1:38" ht="12.75">
      <c r="A151" s="21"/>
      <c r="B151" s="21"/>
      <c r="C151" s="21"/>
      <c r="D151" s="21"/>
      <c r="E151" s="21"/>
      <c r="F151" s="21"/>
      <c r="G151" s="21"/>
      <c r="H151" s="288"/>
      <c r="I151" s="288"/>
      <c r="J151" s="288"/>
      <c r="K151" s="288"/>
      <c r="L151" s="288"/>
      <c r="M151" s="288"/>
      <c r="N151" s="288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88"/>
      <c r="AD151" s="21"/>
      <c r="AE151" s="21"/>
      <c r="AF151" s="288"/>
      <c r="AG151" s="21"/>
      <c r="AH151" s="21"/>
      <c r="AI151" s="21"/>
      <c r="AJ151" s="21"/>
      <c r="AK151" s="21"/>
      <c r="AL151" s="21"/>
    </row>
    <row r="152" spans="1:38" ht="12.75">
      <c r="A152" s="67"/>
      <c r="B152" s="8" t="s">
        <v>451</v>
      </c>
      <c r="C152" s="20" t="s">
        <v>226</v>
      </c>
      <c r="D152" s="20" t="s">
        <v>227</v>
      </c>
      <c r="E152" s="8" t="s">
        <v>515</v>
      </c>
      <c r="F152" s="8"/>
      <c r="G152" s="8"/>
      <c r="H152" s="283" t="s">
        <v>460</v>
      </c>
      <c r="I152" s="283"/>
      <c r="J152" s="283"/>
      <c r="K152" s="283" t="s">
        <v>453</v>
      </c>
      <c r="L152" s="283"/>
      <c r="M152" s="283"/>
      <c r="N152" s="283" t="s">
        <v>516</v>
      </c>
      <c r="O152" s="8"/>
      <c r="P152" s="8"/>
      <c r="Q152" s="8" t="s">
        <v>454</v>
      </c>
      <c r="R152" s="8"/>
      <c r="S152" s="8"/>
      <c r="T152" s="8" t="s">
        <v>455</v>
      </c>
      <c r="U152" s="8"/>
      <c r="V152" s="8"/>
      <c r="W152" s="8" t="s">
        <v>456</v>
      </c>
      <c r="X152" s="8"/>
      <c r="Y152" s="8"/>
      <c r="Z152" s="8" t="s">
        <v>457</v>
      </c>
      <c r="AA152" s="8"/>
      <c r="AB152" s="8"/>
      <c r="AC152" s="283" t="s">
        <v>517</v>
      </c>
      <c r="AD152" s="8"/>
      <c r="AE152" s="8"/>
      <c r="AF152" s="283" t="s">
        <v>518</v>
      </c>
      <c r="AG152" s="8"/>
      <c r="AH152" s="8"/>
      <c r="AI152" s="8" t="s">
        <v>459</v>
      </c>
      <c r="AJ152" s="8"/>
      <c r="AK152" s="8"/>
      <c r="AL152" s="8" t="s">
        <v>458</v>
      </c>
    </row>
    <row r="153" spans="1:38" ht="31.5">
      <c r="A153" s="67">
        <v>122</v>
      </c>
      <c r="B153" s="187" t="s">
        <v>556</v>
      </c>
      <c r="C153" s="5" t="s">
        <v>468</v>
      </c>
      <c r="D153" s="7" t="s">
        <v>463</v>
      </c>
      <c r="E153" s="67"/>
      <c r="F153" s="67"/>
      <c r="G153" s="67"/>
      <c r="H153" s="285"/>
      <c r="I153" s="285"/>
      <c r="J153" s="285"/>
      <c r="K153" s="285" t="s">
        <v>93</v>
      </c>
      <c r="L153" s="285"/>
      <c r="M153" s="285">
        <v>1</v>
      </c>
      <c r="N153" s="285"/>
      <c r="O153" s="67"/>
      <c r="P153" s="67"/>
      <c r="Q153" s="67"/>
      <c r="R153" s="68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278" t="s">
        <v>816</v>
      </c>
      <c r="AD153" s="67"/>
      <c r="AE153" s="202">
        <v>1</v>
      </c>
      <c r="AF153" s="285"/>
      <c r="AG153" s="67"/>
      <c r="AH153" s="67"/>
      <c r="AI153" s="67"/>
      <c r="AJ153" s="67"/>
      <c r="AK153" s="67"/>
      <c r="AL153" s="67"/>
    </row>
    <row r="154" spans="1:38" ht="15.75">
      <c r="A154" s="67">
        <v>123</v>
      </c>
      <c r="B154" s="44" t="s">
        <v>586</v>
      </c>
      <c r="C154" s="5">
        <v>6</v>
      </c>
      <c r="D154" s="5" t="s">
        <v>223</v>
      </c>
      <c r="E154" s="67"/>
      <c r="F154" s="67"/>
      <c r="G154" s="67"/>
      <c r="H154" s="285" t="s">
        <v>444</v>
      </c>
      <c r="I154" s="285">
        <v>1</v>
      </c>
      <c r="J154" s="285">
        <v>6</v>
      </c>
      <c r="K154" s="285"/>
      <c r="L154" s="285"/>
      <c r="M154" s="285"/>
      <c r="N154" s="285"/>
      <c r="O154" s="67"/>
      <c r="P154" s="67"/>
      <c r="Q154" s="67" t="s">
        <v>94</v>
      </c>
      <c r="R154" s="201">
        <v>1</v>
      </c>
      <c r="S154" s="67"/>
      <c r="T154" s="67"/>
      <c r="U154" s="67"/>
      <c r="V154" s="67"/>
      <c r="W154" s="67"/>
      <c r="X154" s="67"/>
      <c r="Y154" s="67"/>
      <c r="Z154" s="277" t="s">
        <v>810</v>
      </c>
      <c r="AA154" s="201">
        <v>1</v>
      </c>
      <c r="AB154" s="202">
        <v>6</v>
      </c>
      <c r="AC154" s="285"/>
      <c r="AD154" s="67"/>
      <c r="AE154" s="67"/>
      <c r="AF154" s="285"/>
      <c r="AG154" s="67"/>
      <c r="AH154" s="67"/>
      <c r="AI154" s="277" t="s">
        <v>828</v>
      </c>
      <c r="AJ154" s="201">
        <v>1</v>
      </c>
      <c r="AK154" s="67"/>
      <c r="AL154" s="67"/>
    </row>
    <row r="155" spans="1:38" ht="15.75">
      <c r="A155" s="67">
        <v>124</v>
      </c>
      <c r="B155" s="2" t="s">
        <v>587</v>
      </c>
      <c r="C155" s="5">
        <v>5</v>
      </c>
      <c r="D155" s="5" t="s">
        <v>435</v>
      </c>
      <c r="E155" s="67"/>
      <c r="F155" s="67"/>
      <c r="G155" s="67"/>
      <c r="H155" s="285" t="s">
        <v>444</v>
      </c>
      <c r="I155" s="285">
        <v>1</v>
      </c>
      <c r="J155" s="285">
        <v>5</v>
      </c>
      <c r="K155" s="285"/>
      <c r="L155" s="285"/>
      <c r="M155" s="285"/>
      <c r="N155" s="285"/>
      <c r="O155" s="67"/>
      <c r="P155" s="67"/>
      <c r="Q155" s="67" t="s">
        <v>94</v>
      </c>
      <c r="R155" s="201">
        <v>1</v>
      </c>
      <c r="S155" s="67"/>
      <c r="T155" s="67"/>
      <c r="U155" s="67"/>
      <c r="V155" s="67"/>
      <c r="W155" s="67"/>
      <c r="X155" s="67"/>
      <c r="Y155" s="67"/>
      <c r="Z155" s="277" t="s">
        <v>810</v>
      </c>
      <c r="AA155" s="201">
        <v>1</v>
      </c>
      <c r="AB155" s="202">
        <v>5</v>
      </c>
      <c r="AC155" s="285"/>
      <c r="AD155" s="67"/>
      <c r="AE155" s="67"/>
      <c r="AF155" s="285"/>
      <c r="AG155" s="67"/>
      <c r="AH155" s="67"/>
      <c r="AI155" s="277" t="s">
        <v>828</v>
      </c>
      <c r="AJ155" s="201">
        <v>1</v>
      </c>
      <c r="AK155" s="67"/>
      <c r="AL155" s="67"/>
    </row>
    <row r="156" spans="1:38" ht="31.5">
      <c r="A156" s="67">
        <v>125</v>
      </c>
      <c r="B156" s="187" t="s">
        <v>674</v>
      </c>
      <c r="C156" s="5" t="s">
        <v>464</v>
      </c>
      <c r="D156" s="7" t="s">
        <v>463</v>
      </c>
      <c r="E156" s="67"/>
      <c r="F156" s="67"/>
      <c r="G156" s="67"/>
      <c r="H156" s="285" t="s">
        <v>450</v>
      </c>
      <c r="I156" s="285"/>
      <c r="J156" s="285">
        <v>2</v>
      </c>
      <c r="K156" s="285"/>
      <c r="L156" s="285"/>
      <c r="M156" s="285"/>
      <c r="N156" s="285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277" t="s">
        <v>68</v>
      </c>
      <c r="AA156" s="67"/>
      <c r="AB156" s="202">
        <v>2</v>
      </c>
      <c r="AC156" s="285"/>
      <c r="AD156" s="67"/>
      <c r="AE156" s="67"/>
      <c r="AF156" s="285"/>
      <c r="AG156" s="67"/>
      <c r="AH156" s="67"/>
      <c r="AI156" s="67"/>
      <c r="AJ156" s="67"/>
      <c r="AK156" s="67"/>
      <c r="AL156" s="67"/>
    </row>
    <row r="157" spans="1:38" ht="15.75">
      <c r="A157" s="67">
        <v>126</v>
      </c>
      <c r="B157" s="2" t="s">
        <v>565</v>
      </c>
      <c r="C157" s="5">
        <v>21</v>
      </c>
      <c r="D157" s="5">
        <v>21</v>
      </c>
      <c r="E157" s="277" t="s">
        <v>853</v>
      </c>
      <c r="F157" s="201">
        <v>21</v>
      </c>
      <c r="G157" s="202">
        <v>21</v>
      </c>
      <c r="H157" s="285"/>
      <c r="I157" s="285"/>
      <c r="J157" s="285"/>
      <c r="K157" s="285"/>
      <c r="L157" s="285"/>
      <c r="M157" s="285"/>
      <c r="N157" s="278" t="s">
        <v>791</v>
      </c>
      <c r="O157" s="201">
        <v>21</v>
      </c>
      <c r="P157" s="68"/>
      <c r="Q157" s="67"/>
      <c r="R157" s="68"/>
      <c r="S157" s="68"/>
      <c r="T157" s="68"/>
      <c r="U157" s="68"/>
      <c r="V157" s="68"/>
      <c r="W157" s="277" t="s">
        <v>809</v>
      </c>
      <c r="X157" s="201">
        <v>21</v>
      </c>
      <c r="Y157" s="202">
        <v>21</v>
      </c>
      <c r="Z157" s="68"/>
      <c r="AA157" s="68"/>
      <c r="AB157" s="68"/>
      <c r="AC157" s="285"/>
      <c r="AD157" s="68"/>
      <c r="AE157" s="68"/>
      <c r="AF157" s="278" t="s">
        <v>822</v>
      </c>
      <c r="AG157" s="201">
        <v>21</v>
      </c>
      <c r="AH157" s="68"/>
      <c r="AI157" s="68"/>
      <c r="AJ157" s="68"/>
      <c r="AK157" s="68"/>
      <c r="AL157" s="68"/>
    </row>
    <row r="158" spans="1:38" ht="12.75">
      <c r="A158" s="67"/>
      <c r="B158" s="21"/>
      <c r="C158" s="21"/>
      <c r="D158" s="21"/>
      <c r="E158" s="21"/>
      <c r="F158" s="21"/>
      <c r="G158" s="21"/>
      <c r="H158" s="288"/>
      <c r="I158" s="288"/>
      <c r="J158" s="288"/>
      <c r="K158" s="288"/>
      <c r="L158" s="288"/>
      <c r="M158" s="288"/>
      <c r="N158" s="288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88"/>
      <c r="AD158" s="21"/>
      <c r="AE158" s="21"/>
      <c r="AF158" s="288"/>
      <c r="AG158" s="21"/>
      <c r="AH158" s="21"/>
      <c r="AI158" s="21"/>
      <c r="AJ158" s="21"/>
      <c r="AK158" s="21"/>
      <c r="AL158" s="21"/>
    </row>
    <row r="159" spans="1:38" ht="15.75">
      <c r="A159" s="67">
        <v>127</v>
      </c>
      <c r="B159" s="44" t="s">
        <v>446</v>
      </c>
      <c r="C159" s="5">
        <v>5</v>
      </c>
      <c r="D159" s="7" t="s">
        <v>701</v>
      </c>
      <c r="E159" s="67"/>
      <c r="F159" s="67"/>
      <c r="G159" s="67"/>
      <c r="H159" s="278" t="s">
        <v>855</v>
      </c>
      <c r="I159" s="285">
        <v>2</v>
      </c>
      <c r="J159" s="285">
        <v>5</v>
      </c>
      <c r="K159" s="285"/>
      <c r="L159" s="285"/>
      <c r="M159" s="285"/>
      <c r="N159" s="285"/>
      <c r="O159" s="67"/>
      <c r="P159" s="67"/>
      <c r="Q159" s="279" t="s">
        <v>856</v>
      </c>
      <c r="R159" s="201">
        <v>2</v>
      </c>
      <c r="S159" s="67"/>
      <c r="T159" s="67"/>
      <c r="U159" s="67"/>
      <c r="V159" s="67"/>
      <c r="W159" s="67"/>
      <c r="X159" s="67"/>
      <c r="Y159" s="67"/>
      <c r="Z159" s="277" t="s">
        <v>857</v>
      </c>
      <c r="AA159" s="201">
        <v>2</v>
      </c>
      <c r="AB159" s="202">
        <v>5</v>
      </c>
      <c r="AC159" s="285"/>
      <c r="AD159" s="67"/>
      <c r="AE159" s="67"/>
      <c r="AF159" s="285"/>
      <c r="AG159" s="67"/>
      <c r="AH159" s="67"/>
      <c r="AI159" s="67" t="s">
        <v>95</v>
      </c>
      <c r="AJ159" s="201">
        <v>2</v>
      </c>
      <c r="AK159" s="67"/>
      <c r="AL159" s="67"/>
    </row>
    <row r="160" spans="1:38" ht="31.5">
      <c r="A160" s="67">
        <v>128</v>
      </c>
      <c r="B160" s="187" t="s">
        <v>131</v>
      </c>
      <c r="C160" s="5" t="s">
        <v>461</v>
      </c>
      <c r="D160" s="7"/>
      <c r="E160" s="67"/>
      <c r="F160" s="67"/>
      <c r="G160" s="67"/>
      <c r="H160" s="278" t="s">
        <v>233</v>
      </c>
      <c r="I160" s="285"/>
      <c r="J160" s="285">
        <v>1</v>
      </c>
      <c r="K160" s="285"/>
      <c r="L160" s="285"/>
      <c r="M160" s="285"/>
      <c r="N160" s="285"/>
      <c r="O160" s="67"/>
      <c r="P160" s="67"/>
      <c r="Q160" s="122"/>
      <c r="R160" s="67"/>
      <c r="S160" s="67"/>
      <c r="T160" s="67"/>
      <c r="U160" s="67"/>
      <c r="V160" s="67"/>
      <c r="W160" s="67"/>
      <c r="X160" s="67"/>
      <c r="Y160" s="67"/>
      <c r="Z160" s="277" t="s">
        <v>858</v>
      </c>
      <c r="AA160" s="67"/>
      <c r="AB160" s="202">
        <v>1</v>
      </c>
      <c r="AC160" s="285"/>
      <c r="AD160" s="67"/>
      <c r="AE160" s="67"/>
      <c r="AF160" s="285"/>
      <c r="AG160" s="67"/>
      <c r="AH160" s="67"/>
      <c r="AI160" s="67"/>
      <c r="AJ160" s="67"/>
      <c r="AK160" s="67"/>
      <c r="AL160" s="67"/>
    </row>
    <row r="161" spans="1:38" ht="15.75">
      <c r="A161" s="67">
        <v>129</v>
      </c>
      <c r="B161" s="2" t="s">
        <v>566</v>
      </c>
      <c r="C161" s="5">
        <v>9</v>
      </c>
      <c r="D161" s="6" t="s">
        <v>702</v>
      </c>
      <c r="E161" s="277" t="s">
        <v>843</v>
      </c>
      <c r="F161" s="201">
        <v>5</v>
      </c>
      <c r="G161" s="202">
        <v>9</v>
      </c>
      <c r="H161" s="285"/>
      <c r="I161" s="285"/>
      <c r="J161" s="285"/>
      <c r="K161" s="285"/>
      <c r="L161" s="285"/>
      <c r="M161" s="285"/>
      <c r="N161" s="278" t="s">
        <v>791</v>
      </c>
      <c r="O161" s="201">
        <v>5</v>
      </c>
      <c r="P161" s="68"/>
      <c r="Q161" s="67"/>
      <c r="R161" s="68"/>
      <c r="S161" s="68"/>
      <c r="T161" s="68"/>
      <c r="U161" s="68"/>
      <c r="V161" s="68"/>
      <c r="W161" s="277" t="s">
        <v>809</v>
      </c>
      <c r="X161" s="201">
        <v>5</v>
      </c>
      <c r="Y161" s="202">
        <v>9</v>
      </c>
      <c r="Z161" s="68"/>
      <c r="AA161" s="68"/>
      <c r="AB161" s="68"/>
      <c r="AC161" s="285"/>
      <c r="AD161" s="68"/>
      <c r="AE161" s="68"/>
      <c r="AF161" s="278" t="s">
        <v>822</v>
      </c>
      <c r="AG161" s="201">
        <v>5</v>
      </c>
      <c r="AH161" s="68"/>
      <c r="AI161" s="68"/>
      <c r="AJ161" s="68"/>
      <c r="AK161" s="68"/>
      <c r="AL161" s="68"/>
    </row>
    <row r="162" spans="1:38" ht="31.5">
      <c r="A162" s="67">
        <v>130</v>
      </c>
      <c r="B162" s="2" t="s">
        <v>567</v>
      </c>
      <c r="C162" s="11">
        <v>27</v>
      </c>
      <c r="D162" s="7" t="s">
        <v>568</v>
      </c>
      <c r="E162" s="277" t="s">
        <v>843</v>
      </c>
      <c r="F162" s="201">
        <v>27</v>
      </c>
      <c r="G162" s="202">
        <v>27</v>
      </c>
      <c r="H162" s="285"/>
      <c r="I162" s="285"/>
      <c r="J162" s="285"/>
      <c r="K162" s="285"/>
      <c r="L162" s="285"/>
      <c r="M162" s="285"/>
      <c r="N162" s="278" t="s">
        <v>859</v>
      </c>
      <c r="O162" s="201">
        <v>27</v>
      </c>
      <c r="P162" s="68"/>
      <c r="Q162" s="67"/>
      <c r="R162" s="68"/>
      <c r="S162" s="68"/>
      <c r="T162" s="68"/>
      <c r="U162" s="68"/>
      <c r="V162" s="68"/>
      <c r="W162" s="278" t="s">
        <v>809</v>
      </c>
      <c r="X162" s="201">
        <v>27</v>
      </c>
      <c r="Y162" s="202">
        <v>27</v>
      </c>
      <c r="Z162" s="68"/>
      <c r="AA162" s="68"/>
      <c r="AB162" s="68"/>
      <c r="AC162" s="285"/>
      <c r="AD162" s="68"/>
      <c r="AE162" s="68"/>
      <c r="AF162" s="278" t="s">
        <v>822</v>
      </c>
      <c r="AG162" s="201">
        <v>27</v>
      </c>
      <c r="AH162" s="68"/>
      <c r="AI162" s="68"/>
      <c r="AJ162" s="68"/>
      <c r="AK162" s="68"/>
      <c r="AL162" s="68"/>
    </row>
    <row r="163" spans="1:38" ht="31.5">
      <c r="A163" s="67">
        <v>131</v>
      </c>
      <c r="B163" s="2" t="s">
        <v>571</v>
      </c>
      <c r="C163" s="11">
        <v>32</v>
      </c>
      <c r="D163" s="7" t="s">
        <v>572</v>
      </c>
      <c r="E163" s="277" t="s">
        <v>843</v>
      </c>
      <c r="F163" s="201">
        <v>32</v>
      </c>
      <c r="G163" s="202">
        <v>32</v>
      </c>
      <c r="H163" s="285"/>
      <c r="I163" s="285"/>
      <c r="J163" s="285"/>
      <c r="K163" s="285"/>
      <c r="L163" s="285"/>
      <c r="M163" s="285"/>
      <c r="N163" s="278" t="s">
        <v>791</v>
      </c>
      <c r="O163" s="201">
        <v>32</v>
      </c>
      <c r="P163" s="68"/>
      <c r="Q163" s="67"/>
      <c r="R163" s="68"/>
      <c r="S163" s="68"/>
      <c r="T163" s="68"/>
      <c r="U163" s="68"/>
      <c r="V163" s="68"/>
      <c r="W163" s="277" t="s">
        <v>809</v>
      </c>
      <c r="X163" s="201">
        <v>32</v>
      </c>
      <c r="Y163" s="202">
        <v>32</v>
      </c>
      <c r="Z163" s="68"/>
      <c r="AA163" s="68"/>
      <c r="AB163" s="68"/>
      <c r="AC163" s="285"/>
      <c r="AD163" s="68"/>
      <c r="AE163" s="68"/>
      <c r="AF163" s="278" t="s">
        <v>822</v>
      </c>
      <c r="AG163" s="201">
        <v>32</v>
      </c>
      <c r="AH163" s="68"/>
      <c r="AI163" s="68"/>
      <c r="AJ163" s="68"/>
      <c r="AK163" s="68"/>
      <c r="AL163" s="68"/>
    </row>
    <row r="164" spans="1:38" ht="31.5">
      <c r="A164" s="67">
        <v>132</v>
      </c>
      <c r="B164" s="187" t="s">
        <v>624</v>
      </c>
      <c r="C164" s="39" t="s">
        <v>461</v>
      </c>
      <c r="D164" s="40" t="s">
        <v>463</v>
      </c>
      <c r="E164" s="278" t="s">
        <v>852</v>
      </c>
      <c r="F164" s="68"/>
      <c r="G164" s="202">
        <v>1</v>
      </c>
      <c r="H164" s="285"/>
      <c r="I164" s="285"/>
      <c r="J164" s="285"/>
      <c r="K164" s="285"/>
      <c r="L164" s="285"/>
      <c r="M164" s="285"/>
      <c r="N164" s="285"/>
      <c r="O164" s="68"/>
      <c r="P164" s="68"/>
      <c r="Q164" s="68"/>
      <c r="R164" s="68"/>
      <c r="S164" s="68"/>
      <c r="T164" s="68"/>
      <c r="U164" s="68"/>
      <c r="V164" s="68"/>
      <c r="W164" s="278" t="s">
        <v>860</v>
      </c>
      <c r="X164" s="68"/>
      <c r="Y164" s="202">
        <v>1</v>
      </c>
      <c r="Z164" s="68"/>
      <c r="AA164" s="68"/>
      <c r="AB164" s="68"/>
      <c r="AC164" s="285"/>
      <c r="AD164" s="68"/>
      <c r="AE164" s="68"/>
      <c r="AF164" s="285"/>
      <c r="AG164" s="68"/>
      <c r="AH164" s="68"/>
      <c r="AI164" s="68"/>
      <c r="AJ164" s="68"/>
      <c r="AK164" s="68"/>
      <c r="AL164" s="68"/>
    </row>
    <row r="165" spans="1:38" ht="31.5">
      <c r="A165" s="67">
        <v>133</v>
      </c>
      <c r="B165" s="187" t="s">
        <v>125</v>
      </c>
      <c r="C165" s="5" t="s">
        <v>465</v>
      </c>
      <c r="D165" s="7" t="s">
        <v>463</v>
      </c>
      <c r="E165" s="277" t="s">
        <v>852</v>
      </c>
      <c r="F165" s="68"/>
      <c r="G165" s="202">
        <v>1</v>
      </c>
      <c r="H165" s="285"/>
      <c r="I165" s="285"/>
      <c r="J165" s="285"/>
      <c r="K165" s="285"/>
      <c r="L165" s="285"/>
      <c r="M165" s="285"/>
      <c r="N165" s="285"/>
      <c r="O165" s="68"/>
      <c r="P165" s="68"/>
      <c r="Q165" s="67"/>
      <c r="R165" s="68"/>
      <c r="S165" s="68"/>
      <c r="T165" s="68"/>
      <c r="U165" s="68"/>
      <c r="V165" s="68"/>
      <c r="W165" s="277" t="s">
        <v>860</v>
      </c>
      <c r="X165" s="68"/>
      <c r="Y165" s="202">
        <v>1</v>
      </c>
      <c r="Z165" s="68"/>
      <c r="AA165" s="68"/>
      <c r="AB165" s="68"/>
      <c r="AC165" s="285"/>
      <c r="AD165" s="68"/>
      <c r="AE165" s="68"/>
      <c r="AF165" s="285"/>
      <c r="AG165" s="68"/>
      <c r="AH165" s="68"/>
      <c r="AI165" s="68"/>
      <c r="AJ165" s="68"/>
      <c r="AK165" s="68"/>
      <c r="AL165" s="68"/>
    </row>
    <row r="166" spans="1:38" ht="31.5">
      <c r="A166" s="67">
        <v>134</v>
      </c>
      <c r="B166" s="2" t="s">
        <v>584</v>
      </c>
      <c r="C166" s="11">
        <v>27</v>
      </c>
      <c r="D166" s="7" t="s">
        <v>583</v>
      </c>
      <c r="E166" s="67"/>
      <c r="F166" s="67"/>
      <c r="G166" s="67"/>
      <c r="H166" s="278" t="s">
        <v>839</v>
      </c>
      <c r="I166" s="285">
        <v>27</v>
      </c>
      <c r="J166" s="285">
        <v>27</v>
      </c>
      <c r="K166" s="285"/>
      <c r="L166" s="285"/>
      <c r="M166" s="285"/>
      <c r="N166" s="285"/>
      <c r="O166" s="68"/>
      <c r="P166" s="68"/>
      <c r="Q166" s="277" t="s">
        <v>861</v>
      </c>
      <c r="R166" s="201">
        <v>27</v>
      </c>
      <c r="S166" s="67"/>
      <c r="T166" s="67"/>
      <c r="U166" s="67"/>
      <c r="V166" s="67"/>
      <c r="W166" s="67"/>
      <c r="X166" s="67"/>
      <c r="Y166" s="67"/>
      <c r="Z166" s="277" t="s">
        <v>862</v>
      </c>
      <c r="AA166" s="201">
        <v>27</v>
      </c>
      <c r="AB166" s="202">
        <v>27</v>
      </c>
      <c r="AC166" s="285"/>
      <c r="AD166" s="67"/>
      <c r="AE166" s="67"/>
      <c r="AF166" s="285"/>
      <c r="AG166" s="67"/>
      <c r="AH166" s="67"/>
      <c r="AI166" s="277" t="s">
        <v>863</v>
      </c>
      <c r="AJ166" s="201">
        <v>27</v>
      </c>
      <c r="AK166" s="67"/>
      <c r="AL166" s="67"/>
    </row>
    <row r="167" spans="1:38" ht="31.5">
      <c r="A167" s="67">
        <v>135</v>
      </c>
      <c r="B167" s="2" t="s">
        <v>562</v>
      </c>
      <c r="C167" s="11">
        <v>29</v>
      </c>
      <c r="D167" s="7" t="s">
        <v>561</v>
      </c>
      <c r="E167" s="67"/>
      <c r="F167" s="67"/>
      <c r="G167" s="67"/>
      <c r="H167" s="285"/>
      <c r="I167" s="285"/>
      <c r="J167" s="285"/>
      <c r="K167" s="278" t="s">
        <v>80</v>
      </c>
      <c r="L167" s="285">
        <v>29</v>
      </c>
      <c r="M167" s="285">
        <v>29</v>
      </c>
      <c r="N167" s="285"/>
      <c r="O167" s="67"/>
      <c r="P167" s="67"/>
      <c r="Q167" s="67"/>
      <c r="R167" s="67"/>
      <c r="S167" s="67"/>
      <c r="T167" s="277" t="s">
        <v>798</v>
      </c>
      <c r="U167" s="201">
        <v>29</v>
      </c>
      <c r="V167" s="67"/>
      <c r="W167" s="67"/>
      <c r="X167" s="67"/>
      <c r="Y167" s="67"/>
      <c r="Z167" s="67"/>
      <c r="AA167" s="67"/>
      <c r="AB167" s="67"/>
      <c r="AC167" s="278" t="s">
        <v>813</v>
      </c>
      <c r="AD167" s="201">
        <v>29</v>
      </c>
      <c r="AE167" s="202">
        <v>29</v>
      </c>
      <c r="AF167" s="285"/>
      <c r="AG167" s="67"/>
      <c r="AH167" s="67"/>
      <c r="AI167" s="67"/>
      <c r="AJ167" s="67"/>
      <c r="AK167" s="67"/>
      <c r="AL167" s="277" t="s">
        <v>833</v>
      </c>
    </row>
    <row r="168" spans="1:38" ht="31.5">
      <c r="A168" s="67">
        <v>136</v>
      </c>
      <c r="B168" s="187" t="s">
        <v>681</v>
      </c>
      <c r="C168" s="11" t="s">
        <v>414</v>
      </c>
      <c r="D168" s="7"/>
      <c r="E168" s="67"/>
      <c r="F168" s="67"/>
      <c r="G168" s="67"/>
      <c r="H168" s="285"/>
      <c r="I168" s="285"/>
      <c r="J168" s="285"/>
      <c r="K168" s="278" t="s">
        <v>66</v>
      </c>
      <c r="L168" s="285"/>
      <c r="M168" s="285">
        <v>1</v>
      </c>
      <c r="N168" s="285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278" t="s">
        <v>814</v>
      </c>
      <c r="AD168" s="67"/>
      <c r="AE168" s="202">
        <v>1</v>
      </c>
      <c r="AF168" s="285"/>
      <c r="AG168" s="67"/>
      <c r="AH168" s="67"/>
      <c r="AI168" s="67"/>
      <c r="AJ168" s="67"/>
      <c r="AK168" s="67"/>
      <c r="AL168" s="67"/>
    </row>
    <row r="169" spans="1:38" ht="31.5">
      <c r="A169" s="67">
        <v>137</v>
      </c>
      <c r="B169" s="187" t="s">
        <v>675</v>
      </c>
      <c r="C169" s="5" t="s">
        <v>461</v>
      </c>
      <c r="D169" s="67"/>
      <c r="E169" s="67"/>
      <c r="F169" s="67"/>
      <c r="G169" s="67"/>
      <c r="H169" s="285"/>
      <c r="I169" s="285"/>
      <c r="J169" s="285"/>
      <c r="K169" s="278" t="s">
        <v>851</v>
      </c>
      <c r="L169" s="285"/>
      <c r="M169" s="285">
        <v>1</v>
      </c>
      <c r="N169" s="285"/>
      <c r="O169" s="68"/>
      <c r="P169" s="68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278" t="s">
        <v>814</v>
      </c>
      <c r="AD169" s="67"/>
      <c r="AE169" s="202">
        <v>1</v>
      </c>
      <c r="AF169" s="285"/>
      <c r="AG169" s="67"/>
      <c r="AH169" s="67"/>
      <c r="AI169" s="67"/>
      <c r="AJ169" s="67"/>
      <c r="AK169" s="67"/>
      <c r="AL169" s="67"/>
    </row>
    <row r="170" spans="1:38" ht="31.5">
      <c r="A170" s="67">
        <v>138</v>
      </c>
      <c r="B170" s="2" t="s">
        <v>576</v>
      </c>
      <c r="C170" s="11">
        <v>33</v>
      </c>
      <c r="D170" s="7" t="s">
        <v>577</v>
      </c>
      <c r="E170" s="277" t="s">
        <v>436</v>
      </c>
      <c r="F170" s="201">
        <v>33</v>
      </c>
      <c r="G170" s="202">
        <v>33</v>
      </c>
      <c r="H170" s="285"/>
      <c r="I170" s="285"/>
      <c r="J170" s="285"/>
      <c r="K170" s="285"/>
      <c r="L170" s="285"/>
      <c r="M170" s="285"/>
      <c r="N170" s="278" t="s">
        <v>783</v>
      </c>
      <c r="O170" s="201">
        <v>33</v>
      </c>
      <c r="P170" s="68"/>
      <c r="Q170" s="67"/>
      <c r="R170" s="68"/>
      <c r="S170" s="68"/>
      <c r="T170" s="68"/>
      <c r="U170" s="68"/>
      <c r="V170" s="68"/>
      <c r="W170" s="278" t="s">
        <v>799</v>
      </c>
      <c r="X170" s="201">
        <v>33</v>
      </c>
      <c r="Y170" s="202">
        <v>33</v>
      </c>
      <c r="Z170" s="68"/>
      <c r="AA170" s="68"/>
      <c r="AB170" s="68"/>
      <c r="AC170" s="285"/>
      <c r="AD170" s="68"/>
      <c r="AE170" s="68"/>
      <c r="AF170" s="278" t="s">
        <v>347</v>
      </c>
      <c r="AG170" s="201">
        <v>33</v>
      </c>
      <c r="AH170" s="68"/>
      <c r="AI170" s="68"/>
      <c r="AJ170" s="68"/>
      <c r="AK170" s="68"/>
      <c r="AL170" s="68"/>
    </row>
    <row r="171" spans="1:38" ht="15.75">
      <c r="A171" s="67">
        <v>139</v>
      </c>
      <c r="B171" s="2" t="s">
        <v>549</v>
      </c>
      <c r="C171" s="5">
        <v>6</v>
      </c>
      <c r="D171" s="7" t="s">
        <v>463</v>
      </c>
      <c r="E171" s="68"/>
      <c r="F171" s="68"/>
      <c r="G171" s="68"/>
      <c r="H171" s="278" t="s">
        <v>440</v>
      </c>
      <c r="I171" s="285"/>
      <c r="J171" s="285">
        <v>6</v>
      </c>
      <c r="K171" s="285"/>
      <c r="L171" s="285"/>
      <c r="M171" s="285"/>
      <c r="N171" s="285"/>
      <c r="O171" s="68"/>
      <c r="P171" s="68"/>
      <c r="Q171" s="67"/>
      <c r="R171" s="68"/>
      <c r="S171" s="68"/>
      <c r="T171" s="68"/>
      <c r="U171" s="68"/>
      <c r="V171" s="68"/>
      <c r="W171" s="67"/>
      <c r="X171" s="68"/>
      <c r="Y171" s="68"/>
      <c r="Z171" s="277" t="s">
        <v>812</v>
      </c>
      <c r="AA171" s="68"/>
      <c r="AB171" s="202">
        <v>6</v>
      </c>
      <c r="AC171" s="285"/>
      <c r="AD171" s="68"/>
      <c r="AE171" s="68"/>
      <c r="AF171" s="285"/>
      <c r="AG171" s="201"/>
      <c r="AH171" s="68"/>
      <c r="AI171" s="68"/>
      <c r="AJ171" s="68"/>
      <c r="AK171" s="68"/>
      <c r="AL171" s="68"/>
    </row>
    <row r="172" spans="1:38" ht="15.75">
      <c r="A172" s="67">
        <v>140</v>
      </c>
      <c r="B172" s="2" t="s">
        <v>548</v>
      </c>
      <c r="C172" s="5">
        <v>6</v>
      </c>
      <c r="D172" s="5">
        <v>6</v>
      </c>
      <c r="E172" s="277" t="s">
        <v>436</v>
      </c>
      <c r="F172" s="201">
        <v>6</v>
      </c>
      <c r="G172" s="202">
        <v>6</v>
      </c>
      <c r="H172" s="285"/>
      <c r="I172" s="285"/>
      <c r="J172" s="285"/>
      <c r="K172" s="285"/>
      <c r="L172" s="285"/>
      <c r="M172" s="285"/>
      <c r="N172" s="278" t="s">
        <v>783</v>
      </c>
      <c r="O172" s="201">
        <v>6</v>
      </c>
      <c r="P172" s="68"/>
      <c r="Q172" s="67"/>
      <c r="R172" s="68"/>
      <c r="S172" s="68"/>
      <c r="T172" s="68"/>
      <c r="U172" s="68"/>
      <c r="V172" s="68"/>
      <c r="W172" s="277" t="s">
        <v>799</v>
      </c>
      <c r="X172" s="201">
        <v>6</v>
      </c>
      <c r="Y172" s="202">
        <v>6</v>
      </c>
      <c r="Z172" s="68"/>
      <c r="AA172" s="68"/>
      <c r="AB172" s="68"/>
      <c r="AC172" s="285"/>
      <c r="AD172" s="68"/>
      <c r="AE172" s="68"/>
      <c r="AF172" s="278" t="s">
        <v>345</v>
      </c>
      <c r="AG172" s="201">
        <v>6</v>
      </c>
      <c r="AH172" s="68"/>
      <c r="AI172" s="68"/>
      <c r="AJ172" s="68"/>
      <c r="AK172" s="68"/>
      <c r="AL172" s="68"/>
    </row>
    <row r="173" spans="1:38" ht="15.75">
      <c r="A173" s="67">
        <v>141</v>
      </c>
      <c r="B173" s="2" t="s">
        <v>539</v>
      </c>
      <c r="C173" s="5">
        <v>6</v>
      </c>
      <c r="D173" s="5">
        <v>6</v>
      </c>
      <c r="E173" s="277" t="s">
        <v>436</v>
      </c>
      <c r="F173" s="201">
        <v>6</v>
      </c>
      <c r="G173" s="202">
        <v>6</v>
      </c>
      <c r="H173" s="285"/>
      <c r="I173" s="285"/>
      <c r="J173" s="285"/>
      <c r="K173" s="285"/>
      <c r="L173" s="285"/>
      <c r="M173" s="285"/>
      <c r="N173" s="278" t="s">
        <v>783</v>
      </c>
      <c r="O173" s="201">
        <v>6</v>
      </c>
      <c r="P173" s="68"/>
      <c r="Q173" s="67"/>
      <c r="R173" s="68"/>
      <c r="S173" s="68"/>
      <c r="T173" s="68"/>
      <c r="U173" s="68"/>
      <c r="V173" s="68"/>
      <c r="W173" s="277" t="s">
        <v>799</v>
      </c>
      <c r="X173" s="201">
        <v>6</v>
      </c>
      <c r="Y173" s="202">
        <v>6</v>
      </c>
      <c r="Z173" s="68"/>
      <c r="AA173" s="68"/>
      <c r="AB173" s="68"/>
      <c r="AC173" s="285"/>
      <c r="AD173" s="68"/>
      <c r="AE173" s="68"/>
      <c r="AF173" s="278" t="s">
        <v>345</v>
      </c>
      <c r="AG173" s="201">
        <v>6</v>
      </c>
      <c r="AH173" s="68"/>
      <c r="AI173" s="68"/>
      <c r="AJ173" s="68"/>
      <c r="AK173" s="68"/>
      <c r="AL173" s="68"/>
    </row>
    <row r="174" spans="1:38" ht="15.75">
      <c r="A174" s="67">
        <v>142</v>
      </c>
      <c r="B174" s="2" t="s">
        <v>540</v>
      </c>
      <c r="C174" s="5">
        <v>6</v>
      </c>
      <c r="D174" s="5">
        <v>6</v>
      </c>
      <c r="E174" s="67"/>
      <c r="F174" s="67"/>
      <c r="G174" s="67"/>
      <c r="H174" s="285"/>
      <c r="I174" s="285"/>
      <c r="J174" s="285"/>
      <c r="K174" s="278" t="s">
        <v>80</v>
      </c>
      <c r="L174" s="285">
        <v>6</v>
      </c>
      <c r="M174" s="285">
        <v>6</v>
      </c>
      <c r="N174" s="285"/>
      <c r="O174" s="67"/>
      <c r="P174" s="67"/>
      <c r="Q174" s="67"/>
      <c r="R174" s="67"/>
      <c r="S174" s="67"/>
      <c r="T174" s="277" t="s">
        <v>798</v>
      </c>
      <c r="U174" s="201">
        <v>6</v>
      </c>
      <c r="V174" s="67"/>
      <c r="W174" s="67"/>
      <c r="X174" s="67"/>
      <c r="Y174" s="67"/>
      <c r="Z174" s="67"/>
      <c r="AA174" s="67"/>
      <c r="AB174" s="67"/>
      <c r="AC174" s="278" t="s">
        <v>65</v>
      </c>
      <c r="AD174" s="201">
        <v>6</v>
      </c>
      <c r="AE174" s="202">
        <v>6</v>
      </c>
      <c r="AF174" s="285"/>
      <c r="AG174" s="67"/>
      <c r="AH174" s="67"/>
      <c r="AI174" s="67"/>
      <c r="AJ174" s="67"/>
      <c r="AK174" s="67"/>
      <c r="AL174" s="277" t="s">
        <v>831</v>
      </c>
    </row>
    <row r="175" spans="1:38" ht="15.75">
      <c r="A175" s="100"/>
      <c r="B175" s="269"/>
      <c r="C175" s="270"/>
      <c r="D175" s="270"/>
      <c r="E175" s="69"/>
      <c r="F175" s="69"/>
      <c r="G175" s="69"/>
      <c r="H175" s="290"/>
      <c r="I175" s="290"/>
      <c r="J175" s="290"/>
      <c r="K175" s="290"/>
      <c r="L175" s="290"/>
      <c r="M175" s="290"/>
      <c r="N175" s="290"/>
      <c r="O175" s="69"/>
      <c r="P175" s="69"/>
      <c r="Q175" s="69"/>
      <c r="R175" s="69"/>
      <c r="S175" s="69"/>
      <c r="T175" s="69"/>
      <c r="U175" s="271"/>
      <c r="V175" s="69"/>
      <c r="W175" s="69"/>
      <c r="X175" s="69"/>
      <c r="Y175" s="69"/>
      <c r="Z175" s="69"/>
      <c r="AA175" s="69"/>
      <c r="AB175" s="69"/>
      <c r="AC175" s="290"/>
      <c r="AD175" s="271"/>
      <c r="AE175" s="272"/>
      <c r="AF175" s="290"/>
      <c r="AG175" s="69"/>
      <c r="AH175" s="69"/>
      <c r="AI175" s="69"/>
      <c r="AJ175" s="69"/>
      <c r="AK175" s="69"/>
      <c r="AL175" s="69"/>
    </row>
    <row r="176" spans="1:38" ht="12.75">
      <c r="A176" s="21"/>
      <c r="B176" s="21"/>
      <c r="C176" s="21"/>
      <c r="D176" s="21"/>
      <c r="E176" s="21"/>
      <c r="F176" s="21"/>
      <c r="G176" s="21"/>
      <c r="H176" s="288"/>
      <c r="I176" s="288"/>
      <c r="J176" s="288"/>
      <c r="K176" s="288"/>
      <c r="L176" s="288"/>
      <c r="M176" s="288"/>
      <c r="N176" s="288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88"/>
      <c r="AD176" s="21"/>
      <c r="AE176" s="21"/>
      <c r="AF176" s="288"/>
      <c r="AG176" s="21"/>
      <c r="AH176" s="21"/>
      <c r="AI176" s="21"/>
      <c r="AJ176" s="21"/>
      <c r="AK176" s="21"/>
      <c r="AL176" s="21"/>
    </row>
    <row r="177" spans="1:38" ht="12.75">
      <c r="A177" s="67"/>
      <c r="B177" s="8" t="s">
        <v>451</v>
      </c>
      <c r="C177" s="20" t="s">
        <v>226</v>
      </c>
      <c r="D177" s="20" t="s">
        <v>227</v>
      </c>
      <c r="E177" s="8" t="s">
        <v>515</v>
      </c>
      <c r="F177" s="8"/>
      <c r="G177" s="8"/>
      <c r="H177" s="283" t="s">
        <v>460</v>
      </c>
      <c r="I177" s="283"/>
      <c r="J177" s="283"/>
      <c r="K177" s="283" t="s">
        <v>453</v>
      </c>
      <c r="L177" s="283"/>
      <c r="M177" s="283"/>
      <c r="N177" s="283" t="s">
        <v>516</v>
      </c>
      <c r="O177" s="8"/>
      <c r="P177" s="8"/>
      <c r="Q177" s="8" t="s">
        <v>454</v>
      </c>
      <c r="R177" s="8"/>
      <c r="S177" s="8"/>
      <c r="T177" s="8" t="s">
        <v>455</v>
      </c>
      <c r="U177" s="8"/>
      <c r="V177" s="8"/>
      <c r="W177" s="8" t="s">
        <v>456</v>
      </c>
      <c r="X177" s="8"/>
      <c r="Y177" s="8"/>
      <c r="Z177" s="8" t="s">
        <v>457</v>
      </c>
      <c r="AA177" s="8"/>
      <c r="AB177" s="8"/>
      <c r="AC177" s="283" t="s">
        <v>517</v>
      </c>
      <c r="AD177" s="8"/>
      <c r="AE177" s="8"/>
      <c r="AF177" s="283" t="s">
        <v>518</v>
      </c>
      <c r="AG177" s="8"/>
      <c r="AH177" s="8"/>
      <c r="AI177" s="8" t="s">
        <v>459</v>
      </c>
      <c r="AJ177" s="8"/>
      <c r="AK177" s="8"/>
      <c r="AL177" s="8" t="s">
        <v>458</v>
      </c>
    </row>
    <row r="178" spans="1:38" ht="31.5">
      <c r="A178" s="67">
        <v>143</v>
      </c>
      <c r="B178" s="2" t="s">
        <v>557</v>
      </c>
      <c r="C178" s="11">
        <v>12</v>
      </c>
      <c r="D178" s="7" t="s">
        <v>558</v>
      </c>
      <c r="E178" s="67"/>
      <c r="F178" s="67"/>
      <c r="G178" s="67"/>
      <c r="H178" s="285"/>
      <c r="I178" s="285"/>
      <c r="J178" s="285"/>
      <c r="K178" s="278" t="s">
        <v>80</v>
      </c>
      <c r="L178" s="285">
        <v>12</v>
      </c>
      <c r="M178" s="285">
        <v>12</v>
      </c>
      <c r="N178" s="285"/>
      <c r="O178" s="67"/>
      <c r="P178" s="67"/>
      <c r="Q178" s="67"/>
      <c r="R178" s="67"/>
      <c r="S178" s="67"/>
      <c r="T178" s="277" t="s">
        <v>798</v>
      </c>
      <c r="U178" s="201">
        <v>12</v>
      </c>
      <c r="V178" s="67"/>
      <c r="W178" s="67"/>
      <c r="X178" s="67"/>
      <c r="Y178" s="67"/>
      <c r="Z178" s="67"/>
      <c r="AA178" s="67"/>
      <c r="AB178" s="67"/>
      <c r="AC178" s="278" t="s">
        <v>65</v>
      </c>
      <c r="AD178" s="201">
        <v>12</v>
      </c>
      <c r="AE178" s="202">
        <v>12</v>
      </c>
      <c r="AF178" s="285"/>
      <c r="AG178" s="67"/>
      <c r="AH178" s="67"/>
      <c r="AI178" s="67"/>
      <c r="AJ178" s="67"/>
      <c r="AK178" s="67"/>
      <c r="AL178" s="277" t="s">
        <v>832</v>
      </c>
    </row>
    <row r="179" spans="1:38" ht="31.5">
      <c r="A179" s="67">
        <v>144</v>
      </c>
      <c r="B179" s="2" t="s">
        <v>559</v>
      </c>
      <c r="C179" s="11">
        <v>6</v>
      </c>
      <c r="D179" s="7" t="s">
        <v>560</v>
      </c>
      <c r="E179" s="67"/>
      <c r="F179" s="67"/>
      <c r="G179" s="67"/>
      <c r="H179" s="285"/>
      <c r="I179" s="285"/>
      <c r="J179" s="285"/>
      <c r="K179" s="278" t="s">
        <v>80</v>
      </c>
      <c r="L179" s="285">
        <v>6</v>
      </c>
      <c r="M179" s="285">
        <v>6</v>
      </c>
      <c r="N179" s="285"/>
      <c r="O179" s="67"/>
      <c r="P179" s="67"/>
      <c r="Q179" s="67"/>
      <c r="R179" s="67"/>
      <c r="S179" s="67"/>
      <c r="T179" s="277" t="s">
        <v>798</v>
      </c>
      <c r="U179" s="201">
        <v>6</v>
      </c>
      <c r="V179" s="67"/>
      <c r="W179" s="67"/>
      <c r="X179" s="67"/>
      <c r="Y179" s="67"/>
      <c r="Z179" s="67"/>
      <c r="AA179" s="67"/>
      <c r="AB179" s="67"/>
      <c r="AC179" s="278" t="s">
        <v>65</v>
      </c>
      <c r="AD179" s="201">
        <v>6</v>
      </c>
      <c r="AE179" s="202">
        <v>6</v>
      </c>
      <c r="AF179" s="285"/>
      <c r="AG179" s="67"/>
      <c r="AH179" s="67"/>
      <c r="AI179" s="67"/>
      <c r="AJ179" s="67"/>
      <c r="AK179" s="67"/>
      <c r="AL179" s="277" t="s">
        <v>832</v>
      </c>
    </row>
    <row r="180" spans="1:38" ht="15.75">
      <c r="A180" s="67">
        <v>145</v>
      </c>
      <c r="B180" s="2" t="s">
        <v>585</v>
      </c>
      <c r="C180" s="5">
        <v>9</v>
      </c>
      <c r="D180" s="5" t="s">
        <v>445</v>
      </c>
      <c r="E180" s="67"/>
      <c r="F180" s="67"/>
      <c r="G180" s="67"/>
      <c r="H180" s="278" t="s">
        <v>444</v>
      </c>
      <c r="I180" s="285">
        <v>1</v>
      </c>
      <c r="J180" s="285">
        <v>9</v>
      </c>
      <c r="K180" s="285"/>
      <c r="L180" s="285"/>
      <c r="M180" s="285"/>
      <c r="N180" s="285"/>
      <c r="O180" s="67"/>
      <c r="P180" s="67"/>
      <c r="Q180" s="277" t="s">
        <v>94</v>
      </c>
      <c r="R180" s="201">
        <v>1</v>
      </c>
      <c r="S180" s="67"/>
      <c r="T180" s="67"/>
      <c r="U180" s="67"/>
      <c r="V180" s="67"/>
      <c r="W180" s="67"/>
      <c r="X180" s="67"/>
      <c r="Y180" s="67"/>
      <c r="Z180" s="277" t="s">
        <v>810</v>
      </c>
      <c r="AA180" s="201">
        <v>1</v>
      </c>
      <c r="AB180" s="202">
        <v>9</v>
      </c>
      <c r="AC180" s="285"/>
      <c r="AD180" s="67"/>
      <c r="AE180" s="67"/>
      <c r="AF180" s="285"/>
      <c r="AG180" s="67"/>
      <c r="AH180" s="67"/>
      <c r="AI180" s="277" t="s">
        <v>828</v>
      </c>
      <c r="AJ180" s="201">
        <v>1</v>
      </c>
      <c r="AK180" s="67"/>
      <c r="AL180" s="67"/>
    </row>
    <row r="181" spans="1:38" ht="12.75">
      <c r="A181" s="331" t="s">
        <v>721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</row>
    <row r="182" spans="1:38" ht="15.75">
      <c r="A182" s="68">
        <v>146</v>
      </c>
      <c r="B182" s="2" t="s">
        <v>433</v>
      </c>
      <c r="C182" s="11">
        <v>1</v>
      </c>
      <c r="D182" s="7" t="s">
        <v>383</v>
      </c>
      <c r="E182" s="67"/>
      <c r="F182" s="67"/>
      <c r="G182" s="67"/>
      <c r="H182" s="302" t="s">
        <v>864</v>
      </c>
      <c r="I182" s="285">
        <v>1</v>
      </c>
      <c r="J182" s="285">
        <v>1</v>
      </c>
      <c r="K182" s="285"/>
      <c r="L182" s="285"/>
      <c r="M182" s="285"/>
      <c r="N182" s="285"/>
      <c r="O182" s="67"/>
      <c r="P182" s="67"/>
      <c r="Q182" s="277" t="s">
        <v>94</v>
      </c>
      <c r="R182" s="201">
        <v>1</v>
      </c>
      <c r="S182" s="67"/>
      <c r="T182" s="67"/>
      <c r="U182" s="67"/>
      <c r="V182" s="67"/>
      <c r="W182" s="67"/>
      <c r="X182" s="67"/>
      <c r="Y182" s="67"/>
      <c r="Z182" s="277" t="s">
        <v>810</v>
      </c>
      <c r="AA182" s="201">
        <v>1</v>
      </c>
      <c r="AB182" s="202">
        <v>1</v>
      </c>
      <c r="AC182" s="285"/>
      <c r="AD182" s="67"/>
      <c r="AE182" s="67"/>
      <c r="AF182" s="285"/>
      <c r="AG182" s="67"/>
      <c r="AH182" s="67"/>
      <c r="AI182" s="277" t="s">
        <v>828</v>
      </c>
      <c r="AJ182" s="201">
        <v>1</v>
      </c>
      <c r="AK182" s="67"/>
      <c r="AL182" s="67"/>
    </row>
    <row r="183" spans="1:38" ht="15.75">
      <c r="A183" s="12"/>
      <c r="B183" s="3" t="s">
        <v>618</v>
      </c>
      <c r="C183" s="5">
        <v>2201</v>
      </c>
      <c r="D183" s="5">
        <v>2141</v>
      </c>
      <c r="E183" s="12"/>
      <c r="F183" s="12"/>
      <c r="G183" s="12"/>
      <c r="H183" s="285"/>
      <c r="I183" s="291"/>
      <c r="J183" s="291"/>
      <c r="K183" s="291"/>
      <c r="L183" s="291"/>
      <c r="M183" s="291"/>
      <c r="N183" s="291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291"/>
      <c r="AD183" s="12"/>
      <c r="AE183" s="12"/>
      <c r="AF183" s="291"/>
      <c r="AG183" s="12"/>
      <c r="AH183" s="12"/>
      <c r="AI183" s="12"/>
      <c r="AJ183" s="12"/>
      <c r="AK183" s="12"/>
      <c r="AL183" s="12"/>
    </row>
    <row r="184" spans="1:38" ht="15.75">
      <c r="A184" s="67"/>
      <c r="B184" s="3" t="s">
        <v>401</v>
      </c>
      <c r="C184" s="14">
        <f>E184+H184+K184+N184+Q184+T184+W184+Z184+AC184+AF184+AI184+AL184</f>
        <v>4546</v>
      </c>
      <c r="D184" s="99"/>
      <c r="E184" s="15">
        <v>1132</v>
      </c>
      <c r="F184" s="209"/>
      <c r="G184" s="207">
        <f>G173+G172+G170+G165+G164+G163+G162+G161+G157+G148+G147+G146+G145+G144+G143+G142+G141+G140+G139+G138+G137+G136+G135+G134+G113+G112+G111+G110+G107+G106+G101+G100+G98+G97+G94+G93+G91+G90+G81+G80+G79+G77+G76+G75+G74+G73+G71+G70+G69+G63+G62+G61+G60+G57+G56+G55+G54+G50+G49+G47+G45+G44+G43+G42+G33+G32+G31+G30+G29+G28+G27+G26+G25+G24+G23+G22+G21</f>
        <v>1132</v>
      </c>
      <c r="H184" s="292">
        <v>243</v>
      </c>
      <c r="I184" s="292"/>
      <c r="J184" s="292">
        <f>J182+J180+J171+J166+J160+J159+J156+J155+J154+J129+J115+J114+J95+J41+J40+J39+J34</f>
        <v>243</v>
      </c>
      <c r="K184" s="292">
        <v>463</v>
      </c>
      <c r="L184" s="292"/>
      <c r="M184" s="292">
        <f>M179+M178+M174+M169+M168+M167+M153+M150+M149+M109+M108+M105+M103+M102+M99+M84+M83+M82+M72+M68+M67+M66+M65+M64+M53+M52+M48+M46+M37+M36+M35+M20</f>
        <v>463</v>
      </c>
      <c r="N184" s="292">
        <v>382</v>
      </c>
      <c r="O184" s="209"/>
      <c r="P184" s="207">
        <f>P132+P130+P128+P126+P125+P124+P123+P122+P121+P120+P119+P118+P101+P100+P92+P89+P88+P87+P86</f>
        <v>382</v>
      </c>
      <c r="Q184" s="15">
        <v>53</v>
      </c>
      <c r="R184" s="209"/>
      <c r="S184" s="207">
        <f>S117+S51</f>
        <v>53</v>
      </c>
      <c r="T184" s="15">
        <v>0</v>
      </c>
      <c r="U184" s="209"/>
      <c r="V184" s="207"/>
      <c r="W184" s="15">
        <v>1132</v>
      </c>
      <c r="X184" s="209"/>
      <c r="Y184" s="207">
        <f>Y173+Y172+Y170+Y165+Y164+Y163+Y162+Y161+Y157+Y148+Y147+Y146+Y145+Y144+Y143+Y142+Y141+Y140+Y139+Y138+Y137+Y136+Y135+Y134+Y113+Y112+Y111+Y110+Y107+Y106+Y98+Y97+Y94+Y93+Y91+Y90+Y81+Y80+Y79+Y77+Y76+Y75+Y74+Y73+Y71+Y70+Y69+Y63+Y62+Y61+Y60+Y57+Y56+Y55+Y54+Y50+Y49+Y47+Y45+Y44+Y43+Y42+Y33+Y32+Y31+Y30+Y29+Y28+Y27+Y26+Y25+Y24+Y23+Y22+Y21</f>
        <v>1132</v>
      </c>
      <c r="Z184" s="15">
        <v>243</v>
      </c>
      <c r="AA184" s="209"/>
      <c r="AB184" s="207">
        <f>AB182+AB180+AB171+AB166+AB160+AB159+AB156+AB155+AB154+AB129+AB115+AB114+AB95+AB41+AB40+AB39+AB34</f>
        <v>243</v>
      </c>
      <c r="AC184" s="292">
        <v>463</v>
      </c>
      <c r="AD184" s="209"/>
      <c r="AE184" s="207">
        <f>AE179+AE178+AE174+AE169+AE168+AE167+AE153+AE150+AE149+AE109+AE108+AE105+AE103+AE102+AE99+AE84+AE83+AE82+AE72+AE68+AE67+AE66+AE65+AE64+AE53+AE52+AE48+AE46+AE37+AE36+AE35+AE20</f>
        <v>463</v>
      </c>
      <c r="AF184" s="292">
        <v>382</v>
      </c>
      <c r="AG184" s="209"/>
      <c r="AH184" s="207">
        <f>AH132+AH130+AH128+AH126+AH125+AH124+AH123+AH122+AH121+AH120+AH119+AH118+AH101+AH100+AH92+AH89+AH88+AH87+AH86</f>
        <v>382</v>
      </c>
      <c r="AI184" s="15">
        <v>53</v>
      </c>
      <c r="AJ184" s="209"/>
      <c r="AK184" s="207">
        <f>AK117+AK51</f>
        <v>53</v>
      </c>
      <c r="AL184" s="15">
        <v>0</v>
      </c>
    </row>
    <row r="185" spans="1:38" ht="15.75">
      <c r="A185" s="67"/>
      <c r="B185" s="3" t="s">
        <v>402</v>
      </c>
      <c r="C185" s="14">
        <f>E185+H185+K185+N185+Q185+T185+W185+Z185+AC185+AF185+AI185+AL185</f>
        <v>7011</v>
      </c>
      <c r="D185" s="99"/>
      <c r="E185" s="15">
        <v>1056</v>
      </c>
      <c r="F185" s="206">
        <f>F173+F172+F170+F163+F162+F161+F157+F148+F146+F143+F142+F141+F137+F136+F135+F134+F113+F111+F110+F106+F101+F100+F97+F80+F73+F69+F62+F57+F56+F54+F50+F49+F47+F44+F43+F42+F33+F32+F31+F30+F29+F28+F27+F26+F25+F24+F23+F22+F21</f>
        <v>1056</v>
      </c>
      <c r="G185" s="206"/>
      <c r="H185" s="292">
        <v>172</v>
      </c>
      <c r="I185" s="292">
        <f>I182+I180+I166+I159+I155+I154+I129+I51+I41+I40+I39+I34</f>
        <v>172</v>
      </c>
      <c r="J185" s="292"/>
      <c r="K185" s="292">
        <v>442</v>
      </c>
      <c r="L185" s="292">
        <f>L179+L178+L174+L167+L108+L105+L103+L102+L99+L82+L72+L64+L52+L48+L46+L35+L20+L149</f>
        <v>442</v>
      </c>
      <c r="M185" s="292"/>
      <c r="N185" s="292">
        <v>1184</v>
      </c>
      <c r="O185" s="206">
        <f>O173+O172+O170+O163+O162+O161+O157+O148+O146+O143+O142+O141+O137+O136+O135+O134+O113+O111+O110+O106+O101+O100+O97+O92+O88+O86+O80+O73+O62+O57+O56+O54+O50+O49+O47+O44+O43+O42+O33+O32+O31+O30+O29+O28+O27+O25+O24+O23+O22+O21+O69</f>
        <v>1184</v>
      </c>
      <c r="P185" s="206"/>
      <c r="Q185" s="15">
        <v>172</v>
      </c>
      <c r="R185" s="206">
        <f>R182+R180+R166+R159+R155+R154+R117+R51+R41+R40+R39+R34</f>
        <v>172</v>
      </c>
      <c r="S185" s="206"/>
      <c r="T185" s="15">
        <v>442</v>
      </c>
      <c r="U185" s="206">
        <f>U179+U178+U174+U167+U149+U108+U105+U103+U102+U99+U82+U72+U64+U52+U48+U46+U35+U20</f>
        <v>442</v>
      </c>
      <c r="V185" s="206"/>
      <c r="W185" s="15">
        <v>1143</v>
      </c>
      <c r="X185" s="206">
        <f>X173+X172+X170+X163+X162+X161+X157+X148+X146+X143+X142+X141+X137+X136+X135+X134+X113+X111+X110+X106+X101+X100+X97+X93+X91+X90+X80+X73+X69+X62+X57+X56+X54+X50+X49+X47+X44+X43+X42+X33+X32+X31+X30+X29+X28+X27+X25+X24+X23+X22+X21</f>
        <v>1143</v>
      </c>
      <c r="Y185" s="206"/>
      <c r="Z185" s="15">
        <v>156</v>
      </c>
      <c r="AA185" s="206">
        <f>AA182+AA180+AA166+AA159+AA155+AA154+AA95+AA51+AA41+AA40+AA39+AA34</f>
        <v>156</v>
      </c>
      <c r="AB185" s="206"/>
      <c r="AC185" s="292">
        <v>442</v>
      </c>
      <c r="AD185" s="206">
        <f>AD179+AD178+AD174+AD167+AD149+AD108+AD105+AD103+AD102+AD99+AD82+AD72+AD64+AD52+AD48+AD46+AD35+AD20</f>
        <v>442</v>
      </c>
      <c r="AE185" s="206"/>
      <c r="AF185" s="292">
        <v>1236</v>
      </c>
      <c r="AG185" s="206">
        <f>AG173+AG172+AG171+AG170+AG163+AG162+AG161+AG157+AG148+AG146+AG143+AG142+AG141+AG137+AG136+AG135+AG134+AG132+AG130+AG128+AG126+AG118+AG113+AG111+AG110+AG106+AG101+AG100+AG97+AG80+AG73+AG69+AG62+AG57+AG56+AG55+AG54+AG50+AG49+AG47+AG44+AG43+AG42+AG33+AG32+AG31+AG30+AG29+AG28+AG27+AG25+AG24+AG23+AG22+AG21</f>
        <v>1236</v>
      </c>
      <c r="AH185" s="206"/>
      <c r="AI185" s="15">
        <v>124</v>
      </c>
      <c r="AJ185" s="206">
        <f>AJ182+AJ180+AJ166+AJ159+AJ155+AJ154+AJ51+AJ41+AJ40+AJ39+AJ34</f>
        <v>124</v>
      </c>
      <c r="AK185" s="206"/>
      <c r="AL185" s="15">
        <v>442</v>
      </c>
    </row>
    <row r="186" spans="1:38" ht="15">
      <c r="A186" s="363"/>
      <c r="B186" s="363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</row>
    <row r="187" spans="1:38" ht="12.75">
      <c r="A187" s="76"/>
      <c r="B187" s="76"/>
      <c r="C187" s="76"/>
      <c r="D187" s="76"/>
      <c r="E187" s="76"/>
      <c r="F187" s="76"/>
      <c r="G187" s="76"/>
      <c r="H187" s="293"/>
      <c r="I187" s="293"/>
      <c r="J187" s="293"/>
      <c r="K187" s="293"/>
      <c r="L187" s="293"/>
      <c r="M187" s="293"/>
      <c r="N187" s="293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293"/>
      <c r="AD187" s="76"/>
      <c r="AE187" s="76"/>
      <c r="AF187" s="293"/>
      <c r="AG187" s="76"/>
      <c r="AH187" s="76"/>
      <c r="AI187" s="76"/>
      <c r="AJ187" s="76"/>
      <c r="AK187" s="76"/>
      <c r="AL187" s="76"/>
    </row>
    <row r="188" spans="1:38" ht="15">
      <c r="A188" s="363" t="s">
        <v>665</v>
      </c>
      <c r="B188" s="363"/>
      <c r="C188" s="363"/>
      <c r="D188" s="363"/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</row>
    <row r="189" spans="1:38" ht="12.75">
      <c r="A189" s="76"/>
      <c r="B189" s="76"/>
      <c r="C189" s="76"/>
      <c r="D189" s="76"/>
      <c r="E189" s="76"/>
      <c r="F189" s="76"/>
      <c r="G189" s="76"/>
      <c r="H189" s="293"/>
      <c r="I189" s="293"/>
      <c r="J189" s="293"/>
      <c r="K189" s="293"/>
      <c r="L189" s="293"/>
      <c r="M189" s="293"/>
      <c r="N189" s="293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293"/>
      <c r="AD189" s="76"/>
      <c r="AE189" s="76"/>
      <c r="AF189" s="293"/>
      <c r="AG189" s="76"/>
      <c r="AH189" s="76"/>
      <c r="AI189" s="76"/>
      <c r="AJ189" s="76"/>
      <c r="AK189" s="76"/>
      <c r="AL189" s="76"/>
    </row>
    <row r="190" spans="1:38" ht="12.75">
      <c r="A190" s="76"/>
      <c r="B190" s="76"/>
      <c r="C190" s="76"/>
      <c r="D190" s="76"/>
      <c r="E190" s="76"/>
      <c r="F190" s="76"/>
      <c r="G190" s="76"/>
      <c r="H190" s="293"/>
      <c r="I190" s="293"/>
      <c r="J190" s="293"/>
      <c r="K190" s="293"/>
      <c r="L190" s="293"/>
      <c r="M190" s="293"/>
      <c r="N190" s="293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293"/>
      <c r="AD190" s="76"/>
      <c r="AE190" s="76"/>
      <c r="AF190" s="293"/>
      <c r="AG190" s="76"/>
      <c r="AH190" s="76"/>
      <c r="AI190" s="76"/>
      <c r="AJ190" s="76"/>
      <c r="AK190" s="76"/>
      <c r="AL190" s="76"/>
    </row>
    <row r="191" spans="1:38" ht="12.75">
      <c r="A191" s="76"/>
      <c r="B191" s="76"/>
      <c r="C191" s="76"/>
      <c r="D191" s="76"/>
      <c r="E191" s="76"/>
      <c r="F191" s="76"/>
      <c r="G191" s="76"/>
      <c r="H191" s="293"/>
      <c r="I191" s="293"/>
      <c r="J191" s="293"/>
      <c r="K191" s="293"/>
      <c r="L191" s="293"/>
      <c r="M191" s="293"/>
      <c r="N191" s="293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293"/>
      <c r="AD191" s="76"/>
      <c r="AE191" s="76"/>
      <c r="AF191" s="293"/>
      <c r="AG191" s="76"/>
      <c r="AH191" s="76"/>
      <c r="AI191" s="76"/>
      <c r="AJ191" s="76"/>
      <c r="AK191" s="76"/>
      <c r="AL191" s="76"/>
    </row>
    <row r="192" spans="1:38" ht="12.75">
      <c r="A192" s="76"/>
      <c r="B192" s="76"/>
      <c r="C192" s="76"/>
      <c r="D192" s="76"/>
      <c r="E192" s="76"/>
      <c r="F192" s="76"/>
      <c r="G192" s="76"/>
      <c r="H192" s="293"/>
      <c r="I192" s="293"/>
      <c r="J192" s="293"/>
      <c r="K192" s="293"/>
      <c r="L192" s="293"/>
      <c r="M192" s="293"/>
      <c r="N192" s="293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293"/>
      <c r="AD192" s="76"/>
      <c r="AE192" s="76"/>
      <c r="AF192" s="293"/>
      <c r="AG192" s="76"/>
      <c r="AH192" s="76"/>
      <c r="AI192" s="76"/>
      <c r="AJ192" s="76"/>
      <c r="AK192" s="76"/>
      <c r="AL192" s="76"/>
    </row>
    <row r="193" spans="1:38" ht="12.75">
      <c r="A193" s="76"/>
      <c r="B193" s="76"/>
      <c r="C193" s="76"/>
      <c r="D193" s="76"/>
      <c r="E193" s="76"/>
      <c r="F193" s="76"/>
      <c r="G193" s="76"/>
      <c r="H193" s="293"/>
      <c r="I193" s="293"/>
      <c r="J193" s="293"/>
      <c r="K193" s="293"/>
      <c r="L193" s="293"/>
      <c r="M193" s="293"/>
      <c r="N193" s="293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293"/>
      <c r="AD193" s="76"/>
      <c r="AE193" s="76"/>
      <c r="AF193" s="293"/>
      <c r="AG193" s="76"/>
      <c r="AH193" s="76"/>
      <c r="AI193" s="76"/>
      <c r="AJ193" s="76"/>
      <c r="AK193" s="76"/>
      <c r="AL193" s="76"/>
    </row>
    <row r="194" spans="1:38" ht="12.75">
      <c r="A194" s="76"/>
      <c r="B194" s="76"/>
      <c r="C194" s="76"/>
      <c r="D194" s="76"/>
      <c r="E194" s="76"/>
      <c r="F194" s="76"/>
      <c r="G194" s="76"/>
      <c r="H194" s="293"/>
      <c r="I194" s="293"/>
      <c r="J194" s="293"/>
      <c r="K194" s="293"/>
      <c r="L194" s="293"/>
      <c r="M194" s="293"/>
      <c r="N194" s="293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293"/>
      <c r="AD194" s="76"/>
      <c r="AE194" s="76"/>
      <c r="AF194" s="293"/>
      <c r="AG194" s="76"/>
      <c r="AH194" s="76"/>
      <c r="AI194" s="76"/>
      <c r="AJ194" s="76"/>
      <c r="AK194" s="76"/>
      <c r="AL194" s="76"/>
    </row>
    <row r="195" spans="1:38" ht="12.75">
      <c r="A195" s="76"/>
      <c r="B195" s="76"/>
      <c r="C195" s="76"/>
      <c r="D195" s="76"/>
      <c r="E195" s="76"/>
      <c r="F195" s="76"/>
      <c r="G195" s="76"/>
      <c r="H195" s="293"/>
      <c r="I195" s="293"/>
      <c r="J195" s="293"/>
      <c r="K195" s="293"/>
      <c r="L195" s="293"/>
      <c r="M195" s="293"/>
      <c r="N195" s="293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293"/>
      <c r="AD195" s="76"/>
      <c r="AE195" s="76"/>
      <c r="AF195" s="293"/>
      <c r="AG195" s="76"/>
      <c r="AH195" s="76"/>
      <c r="AI195" s="76"/>
      <c r="AJ195" s="76"/>
      <c r="AK195" s="76"/>
      <c r="AL195" s="76"/>
    </row>
    <row r="196" spans="1:38" ht="12.75">
      <c r="A196" s="76"/>
      <c r="B196" s="76"/>
      <c r="C196" s="76"/>
      <c r="D196" s="76"/>
      <c r="E196" s="76"/>
      <c r="F196" s="76"/>
      <c r="G196" s="76"/>
      <c r="H196" s="293"/>
      <c r="I196" s="293"/>
      <c r="J196" s="293"/>
      <c r="K196" s="293"/>
      <c r="L196" s="293"/>
      <c r="M196" s="293"/>
      <c r="N196" s="293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293"/>
      <c r="AD196" s="76"/>
      <c r="AE196" s="76"/>
      <c r="AF196" s="293"/>
      <c r="AG196" s="76"/>
      <c r="AH196" s="76"/>
      <c r="AI196" s="76"/>
      <c r="AJ196" s="76"/>
      <c r="AK196" s="76"/>
      <c r="AL196" s="76"/>
    </row>
    <row r="197" spans="1:38" ht="12.75">
      <c r="A197" s="76"/>
      <c r="B197" s="76"/>
      <c r="C197" s="76"/>
      <c r="D197" s="76"/>
      <c r="E197" s="76"/>
      <c r="F197" s="76"/>
      <c r="G197" s="76"/>
      <c r="H197" s="293"/>
      <c r="I197" s="293"/>
      <c r="J197" s="293"/>
      <c r="K197" s="293"/>
      <c r="L197" s="293"/>
      <c r="M197" s="293"/>
      <c r="N197" s="293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293"/>
      <c r="AD197" s="76"/>
      <c r="AE197" s="76"/>
      <c r="AF197" s="293"/>
      <c r="AG197" s="76"/>
      <c r="AH197" s="76"/>
      <c r="AI197" s="76"/>
      <c r="AJ197" s="76"/>
      <c r="AK197" s="76"/>
      <c r="AL197" s="76"/>
    </row>
    <row r="198" spans="1:38" ht="12.75">
      <c r="A198" s="76"/>
      <c r="B198" s="76"/>
      <c r="C198" s="76"/>
      <c r="D198" s="76"/>
      <c r="E198" s="76"/>
      <c r="F198" s="76"/>
      <c r="G198" s="76"/>
      <c r="H198" s="293"/>
      <c r="I198" s="293"/>
      <c r="J198" s="293"/>
      <c r="K198" s="293"/>
      <c r="L198" s="293"/>
      <c r="M198" s="293"/>
      <c r="N198" s="293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293"/>
      <c r="AD198" s="76"/>
      <c r="AE198" s="76"/>
      <c r="AF198" s="293"/>
      <c r="AG198" s="76"/>
      <c r="AH198" s="76"/>
      <c r="AI198" s="76"/>
      <c r="AJ198" s="76"/>
      <c r="AK198" s="76"/>
      <c r="AL198" s="76"/>
    </row>
    <row r="199" spans="1:38" ht="12.75">
      <c r="A199" s="76"/>
      <c r="B199" s="76"/>
      <c r="C199" s="76"/>
      <c r="D199" s="76"/>
      <c r="E199" s="76"/>
      <c r="F199" s="76"/>
      <c r="G199" s="76"/>
      <c r="H199" s="293"/>
      <c r="I199" s="293"/>
      <c r="J199" s="293"/>
      <c r="K199" s="293"/>
      <c r="L199" s="293"/>
      <c r="M199" s="293"/>
      <c r="N199" s="293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293"/>
      <c r="AD199" s="76"/>
      <c r="AE199" s="76"/>
      <c r="AF199" s="293"/>
      <c r="AG199" s="76"/>
      <c r="AH199" s="76"/>
      <c r="AI199" s="76"/>
      <c r="AJ199" s="76"/>
      <c r="AK199" s="76"/>
      <c r="AL199" s="76"/>
    </row>
    <row r="200" spans="1:38" ht="12.75">
      <c r="A200" s="76"/>
      <c r="B200" s="76"/>
      <c r="C200" s="76"/>
      <c r="D200" s="76"/>
      <c r="E200" s="76"/>
      <c r="F200" s="76"/>
      <c r="G200" s="76"/>
      <c r="H200" s="293"/>
      <c r="I200" s="293"/>
      <c r="J200" s="293"/>
      <c r="K200" s="293"/>
      <c r="L200" s="293"/>
      <c r="M200" s="293"/>
      <c r="N200" s="293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293"/>
      <c r="AD200" s="76"/>
      <c r="AE200" s="76"/>
      <c r="AF200" s="293"/>
      <c r="AG200" s="76"/>
      <c r="AH200" s="76"/>
      <c r="AI200" s="76"/>
      <c r="AJ200" s="76"/>
      <c r="AK200" s="76"/>
      <c r="AL200" s="76"/>
    </row>
    <row r="201" spans="1:38" ht="12.75">
      <c r="A201" s="76"/>
      <c r="B201" s="76"/>
      <c r="C201" s="76"/>
      <c r="D201" s="76"/>
      <c r="E201" s="76"/>
      <c r="F201" s="76"/>
      <c r="G201" s="76"/>
      <c r="H201" s="293"/>
      <c r="I201" s="293"/>
      <c r="J201" s="293"/>
      <c r="K201" s="293"/>
      <c r="L201" s="293"/>
      <c r="M201" s="293"/>
      <c r="N201" s="293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293"/>
      <c r="AD201" s="76"/>
      <c r="AE201" s="76"/>
      <c r="AF201" s="293"/>
      <c r="AG201" s="76"/>
      <c r="AH201" s="76"/>
      <c r="AI201" s="76"/>
      <c r="AJ201" s="76"/>
      <c r="AK201" s="76"/>
      <c r="AL201" s="76"/>
    </row>
    <row r="202" spans="1:38" ht="12.75">
      <c r="A202" s="76"/>
      <c r="B202" s="76"/>
      <c r="C202" s="76"/>
      <c r="D202" s="76"/>
      <c r="E202" s="76"/>
      <c r="F202" s="76"/>
      <c r="G202" s="76"/>
      <c r="H202" s="293"/>
      <c r="I202" s="293"/>
      <c r="J202" s="293"/>
      <c r="K202" s="293"/>
      <c r="L202" s="293"/>
      <c r="M202" s="293"/>
      <c r="N202" s="293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293"/>
      <c r="AD202" s="76"/>
      <c r="AE202" s="76"/>
      <c r="AF202" s="293"/>
      <c r="AG202" s="76"/>
      <c r="AH202" s="76"/>
      <c r="AI202" s="76"/>
      <c r="AJ202" s="76"/>
      <c r="AK202" s="76"/>
      <c r="AL202" s="76"/>
    </row>
    <row r="203" spans="1:38" ht="12.75">
      <c r="A203" s="76"/>
      <c r="B203" s="76"/>
      <c r="C203" s="76"/>
      <c r="D203" s="76"/>
      <c r="E203" s="76"/>
      <c r="F203" s="76"/>
      <c r="G203" s="76"/>
      <c r="H203" s="293"/>
      <c r="I203" s="293"/>
      <c r="J203" s="293"/>
      <c r="K203" s="293"/>
      <c r="L203" s="293"/>
      <c r="M203" s="293"/>
      <c r="N203" s="293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293"/>
      <c r="AD203" s="76"/>
      <c r="AE203" s="76"/>
      <c r="AF203" s="293"/>
      <c r="AG203" s="76"/>
      <c r="AH203" s="76"/>
      <c r="AI203" s="76"/>
      <c r="AJ203" s="76"/>
      <c r="AK203" s="76"/>
      <c r="AL203" s="76"/>
    </row>
    <row r="204" spans="1:38" ht="12.75">
      <c r="A204" s="76"/>
      <c r="B204" s="76"/>
      <c r="C204" s="76"/>
      <c r="D204" s="76"/>
      <c r="E204" s="76"/>
      <c r="F204" s="76"/>
      <c r="G204" s="76"/>
      <c r="H204" s="293"/>
      <c r="I204" s="293"/>
      <c r="J204" s="293"/>
      <c r="K204" s="293"/>
      <c r="L204" s="293"/>
      <c r="M204" s="293"/>
      <c r="N204" s="293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293"/>
      <c r="AD204" s="76"/>
      <c r="AE204" s="76"/>
      <c r="AF204" s="293"/>
      <c r="AG204" s="76"/>
      <c r="AH204" s="76"/>
      <c r="AI204" s="76"/>
      <c r="AJ204" s="76"/>
      <c r="AK204" s="76"/>
      <c r="AL204" s="76"/>
    </row>
    <row r="205" spans="1:38" ht="12.75">
      <c r="A205" s="76"/>
      <c r="B205" s="76"/>
      <c r="C205" s="76"/>
      <c r="D205" s="76"/>
      <c r="E205" s="76"/>
      <c r="F205" s="76"/>
      <c r="G205" s="76"/>
      <c r="H205" s="293"/>
      <c r="I205" s="293"/>
      <c r="J205" s="293"/>
      <c r="K205" s="293"/>
      <c r="L205" s="293"/>
      <c r="M205" s="293"/>
      <c r="N205" s="293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293"/>
      <c r="AD205" s="76"/>
      <c r="AE205" s="76"/>
      <c r="AF205" s="293"/>
      <c r="AG205" s="76"/>
      <c r="AH205" s="76"/>
      <c r="AI205" s="76"/>
      <c r="AJ205" s="76"/>
      <c r="AK205" s="76"/>
      <c r="AL205" s="76"/>
    </row>
    <row r="206" spans="1:38" ht="12.75">
      <c r="A206" s="76"/>
      <c r="B206" s="76"/>
      <c r="C206" s="76"/>
      <c r="D206" s="76"/>
      <c r="E206" s="76"/>
      <c r="F206" s="76"/>
      <c r="G206" s="76"/>
      <c r="H206" s="293"/>
      <c r="I206" s="293"/>
      <c r="J206" s="293"/>
      <c r="K206" s="293"/>
      <c r="L206" s="293"/>
      <c r="M206" s="293"/>
      <c r="N206" s="293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293"/>
      <c r="AD206" s="76"/>
      <c r="AE206" s="76"/>
      <c r="AF206" s="293"/>
      <c r="AG206" s="76"/>
      <c r="AH206" s="76"/>
      <c r="AI206" s="76"/>
      <c r="AJ206" s="76"/>
      <c r="AK206" s="76"/>
      <c r="AL206" s="76"/>
    </row>
    <row r="207" spans="1:38" ht="12.75">
      <c r="A207" s="76"/>
      <c r="B207" s="76"/>
      <c r="C207" s="76"/>
      <c r="D207" s="76"/>
      <c r="E207" s="76"/>
      <c r="F207" s="76"/>
      <c r="G207" s="76"/>
      <c r="H207" s="293"/>
      <c r="I207" s="293"/>
      <c r="J207" s="293"/>
      <c r="K207" s="293"/>
      <c r="L207" s="293"/>
      <c r="M207" s="293"/>
      <c r="N207" s="293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293"/>
      <c r="AD207" s="76"/>
      <c r="AE207" s="76"/>
      <c r="AF207" s="293"/>
      <c r="AG207" s="76"/>
      <c r="AH207" s="76"/>
      <c r="AI207" s="76"/>
      <c r="AJ207" s="76"/>
      <c r="AK207" s="76"/>
      <c r="AL207" s="76"/>
    </row>
    <row r="208" spans="1:38" ht="12.75">
      <c r="A208" s="76"/>
      <c r="B208" s="76"/>
      <c r="C208" s="76"/>
      <c r="D208" s="76"/>
      <c r="E208" s="76"/>
      <c r="F208" s="76"/>
      <c r="G208" s="76"/>
      <c r="H208" s="293"/>
      <c r="I208" s="293"/>
      <c r="J208" s="293"/>
      <c r="K208" s="293"/>
      <c r="L208" s="293"/>
      <c r="M208" s="293"/>
      <c r="N208" s="293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293"/>
      <c r="AD208" s="76"/>
      <c r="AE208" s="76"/>
      <c r="AF208" s="293"/>
      <c r="AG208" s="76"/>
      <c r="AH208" s="76"/>
      <c r="AI208" s="76"/>
      <c r="AJ208" s="76"/>
      <c r="AK208" s="76"/>
      <c r="AL208" s="76"/>
    </row>
    <row r="209" spans="1:38" ht="12.75">
      <c r="A209" s="76"/>
      <c r="B209" s="76"/>
      <c r="C209" s="76"/>
      <c r="D209" s="76"/>
      <c r="E209" s="76"/>
      <c r="F209" s="76"/>
      <c r="G209" s="76"/>
      <c r="H209" s="293"/>
      <c r="I209" s="293"/>
      <c r="J209" s="293"/>
      <c r="K209" s="293"/>
      <c r="L209" s="293"/>
      <c r="M209" s="293"/>
      <c r="N209" s="293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293"/>
      <c r="AD209" s="76"/>
      <c r="AE209" s="76"/>
      <c r="AF209" s="293"/>
      <c r="AG209" s="76"/>
      <c r="AH209" s="76"/>
      <c r="AI209" s="76"/>
      <c r="AJ209" s="76"/>
      <c r="AK209" s="76"/>
      <c r="AL209" s="76"/>
    </row>
    <row r="210" spans="1:38" ht="12.75">
      <c r="A210" s="76"/>
      <c r="B210" s="76"/>
      <c r="C210" s="76"/>
      <c r="D210" s="76"/>
      <c r="E210" s="76"/>
      <c r="F210" s="76"/>
      <c r="G210" s="76"/>
      <c r="H210" s="293"/>
      <c r="I210" s="293"/>
      <c r="J210" s="293"/>
      <c r="K210" s="293"/>
      <c r="L210" s="293"/>
      <c r="M210" s="293"/>
      <c r="N210" s="293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293"/>
      <c r="AD210" s="76"/>
      <c r="AE210" s="76"/>
      <c r="AF210" s="293"/>
      <c r="AG210" s="76"/>
      <c r="AH210" s="76"/>
      <c r="AI210" s="76"/>
      <c r="AJ210" s="76"/>
      <c r="AK210" s="76"/>
      <c r="AL210" s="76"/>
    </row>
    <row r="211" spans="1:38" ht="12.75">
      <c r="A211" s="76"/>
      <c r="B211" s="76"/>
      <c r="C211" s="76"/>
      <c r="D211" s="76"/>
      <c r="E211" s="76"/>
      <c r="F211" s="76"/>
      <c r="G211" s="76"/>
      <c r="H211" s="293"/>
      <c r="I211" s="293"/>
      <c r="J211" s="293"/>
      <c r="K211" s="293"/>
      <c r="L211" s="293"/>
      <c r="M211" s="293"/>
      <c r="N211" s="293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293"/>
      <c r="AD211" s="76"/>
      <c r="AE211" s="76"/>
      <c r="AF211" s="293"/>
      <c r="AG211" s="76"/>
      <c r="AH211" s="76"/>
      <c r="AI211" s="76"/>
      <c r="AJ211" s="76"/>
      <c r="AK211" s="76"/>
      <c r="AL211" s="76"/>
    </row>
    <row r="212" spans="1:38" ht="12.75">
      <c r="A212" s="76"/>
      <c r="B212" s="76"/>
      <c r="C212" s="76"/>
      <c r="D212" s="76"/>
      <c r="E212" s="76"/>
      <c r="F212" s="76"/>
      <c r="G212" s="76"/>
      <c r="H212" s="293"/>
      <c r="I212" s="293"/>
      <c r="J212" s="293"/>
      <c r="K212" s="293"/>
      <c r="L212" s="293"/>
      <c r="M212" s="293"/>
      <c r="N212" s="293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293"/>
      <c r="AD212" s="76"/>
      <c r="AE212" s="76"/>
      <c r="AF212" s="293"/>
      <c r="AG212" s="76"/>
      <c r="AH212" s="76"/>
      <c r="AI212" s="76"/>
      <c r="AJ212" s="76"/>
      <c r="AK212" s="76"/>
      <c r="AL212" s="76"/>
    </row>
    <row r="213" spans="1:38" ht="12.75">
      <c r="A213" s="76"/>
      <c r="B213" s="76"/>
      <c r="C213" s="76"/>
      <c r="D213" s="76"/>
      <c r="E213" s="76"/>
      <c r="F213" s="76"/>
      <c r="G213" s="76"/>
      <c r="H213" s="293"/>
      <c r="I213" s="293"/>
      <c r="J213" s="293"/>
      <c r="K213" s="293"/>
      <c r="L213" s="293"/>
      <c r="M213" s="293"/>
      <c r="N213" s="293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293"/>
      <c r="AD213" s="76"/>
      <c r="AE213" s="76"/>
      <c r="AF213" s="293"/>
      <c r="AG213" s="76"/>
      <c r="AH213" s="76"/>
      <c r="AI213" s="76"/>
      <c r="AJ213" s="76"/>
      <c r="AK213" s="76"/>
      <c r="AL213" s="76"/>
    </row>
    <row r="214" spans="1:38" ht="12.75">
      <c r="A214" s="76"/>
      <c r="B214" s="76"/>
      <c r="C214" s="76"/>
      <c r="D214" s="76"/>
      <c r="E214" s="76"/>
      <c r="F214" s="76"/>
      <c r="G214" s="76"/>
      <c r="H214" s="293"/>
      <c r="I214" s="293"/>
      <c r="J214" s="293"/>
      <c r="K214" s="293"/>
      <c r="L214" s="293"/>
      <c r="M214" s="293"/>
      <c r="N214" s="293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293"/>
      <c r="AD214" s="76"/>
      <c r="AE214" s="76"/>
      <c r="AF214" s="293"/>
      <c r="AG214" s="76"/>
      <c r="AH214" s="76"/>
      <c r="AI214" s="76"/>
      <c r="AJ214" s="76"/>
      <c r="AK214" s="76"/>
      <c r="AL214" s="76"/>
    </row>
    <row r="215" spans="1:38" ht="12.75">
      <c r="A215" s="76"/>
      <c r="B215" s="76"/>
      <c r="C215" s="76"/>
      <c r="D215" s="76"/>
      <c r="E215" s="76"/>
      <c r="F215" s="76"/>
      <c r="G215" s="76"/>
      <c r="H215" s="293"/>
      <c r="I215" s="293"/>
      <c r="J215" s="293"/>
      <c r="K215" s="293"/>
      <c r="L215" s="293"/>
      <c r="M215" s="293"/>
      <c r="N215" s="293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293"/>
      <c r="AD215" s="76"/>
      <c r="AE215" s="76"/>
      <c r="AF215" s="293"/>
      <c r="AG215" s="76"/>
      <c r="AH215" s="76"/>
      <c r="AI215" s="76"/>
      <c r="AJ215" s="76"/>
      <c r="AK215" s="76"/>
      <c r="AL215" s="76"/>
    </row>
    <row r="216" spans="1:38" ht="12.75">
      <c r="A216" s="76"/>
      <c r="B216" s="76"/>
      <c r="C216" s="76"/>
      <c r="D216" s="76"/>
      <c r="E216" s="76"/>
      <c r="F216" s="76"/>
      <c r="G216" s="76"/>
      <c r="H216" s="293"/>
      <c r="I216" s="293"/>
      <c r="J216" s="293"/>
      <c r="K216" s="293"/>
      <c r="L216" s="293"/>
      <c r="M216" s="293"/>
      <c r="N216" s="293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293"/>
      <c r="AD216" s="76"/>
      <c r="AE216" s="76"/>
      <c r="AF216" s="293"/>
      <c r="AG216" s="76"/>
      <c r="AH216" s="76"/>
      <c r="AI216" s="76"/>
      <c r="AJ216" s="76"/>
      <c r="AK216" s="76"/>
      <c r="AL216" s="76"/>
    </row>
    <row r="217" spans="1:38" ht="12.75">
      <c r="A217" s="76"/>
      <c r="B217" s="76"/>
      <c r="C217" s="76"/>
      <c r="D217" s="76"/>
      <c r="E217" s="76"/>
      <c r="F217" s="76"/>
      <c r="G217" s="76"/>
      <c r="H217" s="293"/>
      <c r="I217" s="293"/>
      <c r="J217" s="293"/>
      <c r="K217" s="293"/>
      <c r="L217" s="293"/>
      <c r="M217" s="293"/>
      <c r="N217" s="293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293"/>
      <c r="AD217" s="76"/>
      <c r="AE217" s="76"/>
      <c r="AF217" s="293"/>
      <c r="AG217" s="76"/>
      <c r="AH217" s="76"/>
      <c r="AI217" s="76"/>
      <c r="AJ217" s="76"/>
      <c r="AK217" s="76"/>
      <c r="AL217" s="76"/>
    </row>
    <row r="218" spans="1:38" ht="12.75">
      <c r="A218" s="76"/>
      <c r="B218" s="76"/>
      <c r="C218" s="76"/>
      <c r="D218" s="76"/>
      <c r="E218" s="76"/>
      <c r="F218" s="76"/>
      <c r="G218" s="76"/>
      <c r="H218" s="293"/>
      <c r="I218" s="293"/>
      <c r="J218" s="293"/>
      <c r="K218" s="293"/>
      <c r="L218" s="293"/>
      <c r="M218" s="293"/>
      <c r="N218" s="293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293"/>
      <c r="AD218" s="76"/>
      <c r="AE218" s="76"/>
      <c r="AF218" s="293"/>
      <c r="AG218" s="76"/>
      <c r="AH218" s="76"/>
      <c r="AI218" s="76"/>
      <c r="AJ218" s="76"/>
      <c r="AK218" s="76"/>
      <c r="AL218" s="76"/>
    </row>
    <row r="219" spans="1:38" ht="12.75">
      <c r="A219" s="76"/>
      <c r="B219" s="76"/>
      <c r="C219" s="76"/>
      <c r="D219" s="76"/>
      <c r="E219" s="76"/>
      <c r="F219" s="76"/>
      <c r="G219" s="76"/>
      <c r="H219" s="293"/>
      <c r="I219" s="293"/>
      <c r="J219" s="293"/>
      <c r="K219" s="293"/>
      <c r="L219" s="293"/>
      <c r="M219" s="293"/>
      <c r="N219" s="293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293"/>
      <c r="AD219" s="76"/>
      <c r="AE219" s="76"/>
      <c r="AF219" s="293"/>
      <c r="AG219" s="76"/>
      <c r="AH219" s="76"/>
      <c r="AI219" s="76"/>
      <c r="AJ219" s="76"/>
      <c r="AK219" s="76"/>
      <c r="AL219" s="76"/>
    </row>
    <row r="220" spans="1:38" ht="12.75">
      <c r="A220" s="76"/>
      <c r="B220" s="76"/>
      <c r="C220" s="76"/>
      <c r="D220" s="76"/>
      <c r="E220" s="76"/>
      <c r="F220" s="76"/>
      <c r="G220" s="76"/>
      <c r="H220" s="293"/>
      <c r="I220" s="293"/>
      <c r="J220" s="293"/>
      <c r="K220" s="293"/>
      <c r="L220" s="293"/>
      <c r="M220" s="293"/>
      <c r="N220" s="293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293"/>
      <c r="AD220" s="76"/>
      <c r="AE220" s="76"/>
      <c r="AF220" s="293"/>
      <c r="AG220" s="76"/>
      <c r="AH220" s="76"/>
      <c r="AI220" s="76"/>
      <c r="AJ220" s="76"/>
      <c r="AK220" s="76"/>
      <c r="AL220" s="76"/>
    </row>
    <row r="221" spans="1:38" ht="12.75">
      <c r="A221" s="76"/>
      <c r="B221" s="76"/>
      <c r="C221" s="76"/>
      <c r="D221" s="76"/>
      <c r="E221" s="76"/>
      <c r="F221" s="76"/>
      <c r="G221" s="76"/>
      <c r="H221" s="293"/>
      <c r="I221" s="293"/>
      <c r="J221" s="293"/>
      <c r="K221" s="293"/>
      <c r="L221" s="293"/>
      <c r="M221" s="293"/>
      <c r="N221" s="293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293"/>
      <c r="AD221" s="76"/>
      <c r="AE221" s="76"/>
      <c r="AF221" s="293"/>
      <c r="AG221" s="76"/>
      <c r="AH221" s="76"/>
      <c r="AI221" s="76"/>
      <c r="AJ221" s="76"/>
      <c r="AK221" s="76"/>
      <c r="AL221" s="76"/>
    </row>
    <row r="222" spans="1:38" ht="12.75">
      <c r="A222" s="76"/>
      <c r="B222" s="76"/>
      <c r="C222" s="76"/>
      <c r="D222" s="76"/>
      <c r="E222" s="76"/>
      <c r="F222" s="76"/>
      <c r="G222" s="76"/>
      <c r="H222" s="293"/>
      <c r="I222" s="293"/>
      <c r="J222" s="293"/>
      <c r="K222" s="293"/>
      <c r="L222" s="293"/>
      <c r="M222" s="293"/>
      <c r="N222" s="293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293"/>
      <c r="AD222" s="76"/>
      <c r="AE222" s="76"/>
      <c r="AF222" s="293"/>
      <c r="AG222" s="76"/>
      <c r="AH222" s="76"/>
      <c r="AI222" s="76"/>
      <c r="AJ222" s="76"/>
      <c r="AK222" s="76"/>
      <c r="AL222" s="76"/>
    </row>
    <row r="223" spans="1:38" ht="12.75">
      <c r="A223" s="76"/>
      <c r="B223" s="76"/>
      <c r="C223" s="76"/>
      <c r="D223" s="76"/>
      <c r="E223" s="76"/>
      <c r="F223" s="76"/>
      <c r="G223" s="76"/>
      <c r="H223" s="293"/>
      <c r="I223" s="293"/>
      <c r="J223" s="293"/>
      <c r="K223" s="293"/>
      <c r="L223" s="293"/>
      <c r="M223" s="293"/>
      <c r="N223" s="293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293"/>
      <c r="AD223" s="76"/>
      <c r="AE223" s="76"/>
      <c r="AF223" s="293"/>
      <c r="AG223" s="76"/>
      <c r="AH223" s="76"/>
      <c r="AI223" s="76"/>
      <c r="AJ223" s="76"/>
      <c r="AK223" s="76"/>
      <c r="AL223" s="76"/>
    </row>
    <row r="224" spans="1:38" ht="12.75">
      <c r="A224" s="76"/>
      <c r="B224" s="76"/>
      <c r="C224" s="76"/>
      <c r="D224" s="76"/>
      <c r="E224" s="76"/>
      <c r="F224" s="76"/>
      <c r="G224" s="76"/>
      <c r="H224" s="293"/>
      <c r="I224" s="293"/>
      <c r="J224" s="293"/>
      <c r="K224" s="293"/>
      <c r="L224" s="293"/>
      <c r="M224" s="293"/>
      <c r="N224" s="293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293"/>
      <c r="AD224" s="76"/>
      <c r="AE224" s="76"/>
      <c r="AF224" s="293"/>
      <c r="AG224" s="76"/>
      <c r="AH224" s="76"/>
      <c r="AI224" s="76"/>
      <c r="AJ224" s="76"/>
      <c r="AK224" s="76"/>
      <c r="AL224" s="76"/>
    </row>
    <row r="225" spans="1:38" ht="12.75">
      <c r="A225" s="76"/>
      <c r="B225" s="76"/>
      <c r="C225" s="76"/>
      <c r="D225" s="76"/>
      <c r="E225" s="76"/>
      <c r="F225" s="76"/>
      <c r="G225" s="76"/>
      <c r="H225" s="293"/>
      <c r="I225" s="293"/>
      <c r="J225" s="293"/>
      <c r="K225" s="293"/>
      <c r="L225" s="293"/>
      <c r="M225" s="293"/>
      <c r="N225" s="293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293"/>
      <c r="AD225" s="76"/>
      <c r="AE225" s="76"/>
      <c r="AF225" s="293"/>
      <c r="AG225" s="76"/>
      <c r="AH225" s="76"/>
      <c r="AI225" s="76"/>
      <c r="AJ225" s="76"/>
      <c r="AK225" s="76"/>
      <c r="AL225" s="76"/>
    </row>
    <row r="226" spans="1:38" ht="12.75">
      <c r="A226" s="61"/>
      <c r="B226" s="61"/>
      <c r="C226" s="61"/>
      <c r="D226" s="61"/>
      <c r="E226" s="61"/>
      <c r="F226" s="61"/>
      <c r="G226" s="61"/>
      <c r="H226" s="294"/>
      <c r="I226" s="294"/>
      <c r="J226" s="294"/>
      <c r="K226" s="294"/>
      <c r="L226" s="294"/>
      <c r="M226" s="294"/>
      <c r="N226" s="294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294"/>
      <c r="AD226" s="61"/>
      <c r="AE226" s="61"/>
      <c r="AF226" s="294"/>
      <c r="AG226" s="61"/>
      <c r="AH226" s="61"/>
      <c r="AI226" s="61"/>
      <c r="AJ226" s="61"/>
      <c r="AK226" s="61"/>
      <c r="AL226" s="61"/>
    </row>
    <row r="227" spans="1:38" ht="12.75">
      <c r="A227" s="61"/>
      <c r="B227" s="61"/>
      <c r="C227" s="61"/>
      <c r="D227" s="61"/>
      <c r="E227" s="61"/>
      <c r="F227" s="61"/>
      <c r="G227" s="61"/>
      <c r="H227" s="294"/>
      <c r="I227" s="294"/>
      <c r="J227" s="294"/>
      <c r="K227" s="294"/>
      <c r="L227" s="294"/>
      <c r="M227" s="294"/>
      <c r="N227" s="294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294"/>
      <c r="AD227" s="61"/>
      <c r="AE227" s="61"/>
      <c r="AF227" s="294"/>
      <c r="AG227" s="61"/>
      <c r="AH227" s="61"/>
      <c r="AI227" s="61"/>
      <c r="AJ227" s="61"/>
      <c r="AK227" s="61"/>
      <c r="AL227" s="61"/>
    </row>
    <row r="228" spans="1:38" ht="12.75">
      <c r="A228" s="61"/>
      <c r="B228" s="61"/>
      <c r="C228" s="61"/>
      <c r="D228" s="61"/>
      <c r="E228" s="61"/>
      <c r="F228" s="61"/>
      <c r="G228" s="61"/>
      <c r="H228" s="294"/>
      <c r="I228" s="294"/>
      <c r="J228" s="294"/>
      <c r="K228" s="294"/>
      <c r="L228" s="294"/>
      <c r="M228" s="294"/>
      <c r="N228" s="294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294"/>
      <c r="AD228" s="61"/>
      <c r="AE228" s="61"/>
      <c r="AF228" s="294"/>
      <c r="AG228" s="61"/>
      <c r="AH228" s="61"/>
      <c r="AI228" s="61"/>
      <c r="AJ228" s="61"/>
      <c r="AK228" s="61"/>
      <c r="AL228" s="61"/>
    </row>
    <row r="229" spans="1:38" ht="12.75">
      <c r="A229" s="61"/>
      <c r="B229" s="61"/>
      <c r="C229" s="61"/>
      <c r="D229" s="61"/>
      <c r="E229" s="61"/>
      <c r="F229" s="61"/>
      <c r="G229" s="61"/>
      <c r="H229" s="294"/>
      <c r="I229" s="294"/>
      <c r="J229" s="294"/>
      <c r="K229" s="294"/>
      <c r="L229" s="294"/>
      <c r="M229" s="294"/>
      <c r="N229" s="294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294"/>
      <c r="AD229" s="61"/>
      <c r="AE229" s="61"/>
      <c r="AF229" s="294"/>
      <c r="AG229" s="61"/>
      <c r="AH229" s="61"/>
      <c r="AI229" s="61"/>
      <c r="AJ229" s="61"/>
      <c r="AK229" s="61"/>
      <c r="AL229" s="61"/>
    </row>
    <row r="230" spans="1:38" ht="12.75">
      <c r="A230" s="61"/>
      <c r="B230" s="61"/>
      <c r="C230" s="61"/>
      <c r="D230" s="61"/>
      <c r="E230" s="61"/>
      <c r="F230" s="61"/>
      <c r="G230" s="61"/>
      <c r="H230" s="294"/>
      <c r="I230" s="294"/>
      <c r="J230" s="294"/>
      <c r="K230" s="294"/>
      <c r="L230" s="294"/>
      <c r="M230" s="294"/>
      <c r="N230" s="294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294"/>
      <c r="AD230" s="61"/>
      <c r="AE230" s="61"/>
      <c r="AF230" s="294"/>
      <c r="AG230" s="61"/>
      <c r="AH230" s="61"/>
      <c r="AI230" s="61"/>
      <c r="AJ230" s="61"/>
      <c r="AK230" s="61"/>
      <c r="AL230" s="61"/>
    </row>
    <row r="231" spans="1:38" ht="12.75">
      <c r="A231" s="61"/>
      <c r="B231" s="61"/>
      <c r="C231" s="61"/>
      <c r="D231" s="61"/>
      <c r="E231" s="61"/>
      <c r="F231" s="61"/>
      <c r="G231" s="61"/>
      <c r="H231" s="294"/>
      <c r="I231" s="294"/>
      <c r="J231" s="294"/>
      <c r="K231" s="294"/>
      <c r="L231" s="294"/>
      <c r="M231" s="294"/>
      <c r="N231" s="294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294"/>
      <c r="AD231" s="61"/>
      <c r="AE231" s="61"/>
      <c r="AF231" s="294"/>
      <c r="AG231" s="61"/>
      <c r="AH231" s="61"/>
      <c r="AI231" s="61"/>
      <c r="AJ231" s="61"/>
      <c r="AK231" s="61"/>
      <c r="AL231" s="61"/>
    </row>
    <row r="232" spans="1:38" ht="12.75">
      <c r="A232" s="61"/>
      <c r="B232" s="61"/>
      <c r="C232" s="61"/>
      <c r="D232" s="61"/>
      <c r="E232" s="61"/>
      <c r="F232" s="61"/>
      <c r="G232" s="61"/>
      <c r="H232" s="294"/>
      <c r="I232" s="294"/>
      <c r="J232" s="294"/>
      <c r="K232" s="294"/>
      <c r="L232" s="294"/>
      <c r="M232" s="294"/>
      <c r="N232" s="294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294"/>
      <c r="AD232" s="61"/>
      <c r="AE232" s="61"/>
      <c r="AF232" s="294"/>
      <c r="AG232" s="61"/>
      <c r="AH232" s="61"/>
      <c r="AI232" s="61"/>
      <c r="AJ232" s="61"/>
      <c r="AK232" s="61"/>
      <c r="AL232" s="61"/>
    </row>
    <row r="233" spans="1:38" ht="12.75">
      <c r="A233" s="61"/>
      <c r="B233" s="61"/>
      <c r="C233" s="61"/>
      <c r="D233" s="61"/>
      <c r="E233" s="61"/>
      <c r="F233" s="61"/>
      <c r="G233" s="61"/>
      <c r="H233" s="294"/>
      <c r="I233" s="294"/>
      <c r="J233" s="294"/>
      <c r="K233" s="294"/>
      <c r="L233" s="294"/>
      <c r="M233" s="294"/>
      <c r="N233" s="294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294"/>
      <c r="AD233" s="61"/>
      <c r="AE233" s="61"/>
      <c r="AF233" s="294"/>
      <c r="AG233" s="61"/>
      <c r="AH233" s="61"/>
      <c r="AI233" s="61"/>
      <c r="AJ233" s="61"/>
      <c r="AK233" s="61"/>
      <c r="AL233" s="61"/>
    </row>
    <row r="234" spans="1:38" ht="12.75">
      <c r="A234" s="61"/>
      <c r="B234" s="61"/>
      <c r="C234" s="61"/>
      <c r="D234" s="61"/>
      <c r="E234" s="61"/>
      <c r="F234" s="61"/>
      <c r="G234" s="61"/>
      <c r="H234" s="294"/>
      <c r="I234" s="294"/>
      <c r="J234" s="294"/>
      <c r="K234" s="294"/>
      <c r="L234" s="294"/>
      <c r="M234" s="294"/>
      <c r="N234" s="294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294"/>
      <c r="AD234" s="61"/>
      <c r="AE234" s="61"/>
      <c r="AF234" s="294"/>
      <c r="AG234" s="61"/>
      <c r="AH234" s="61"/>
      <c r="AI234" s="61"/>
      <c r="AJ234" s="61"/>
      <c r="AK234" s="61"/>
      <c r="AL234" s="61"/>
    </row>
    <row r="235" spans="1:38" ht="12.75">
      <c r="A235" s="61"/>
      <c r="B235" s="61"/>
      <c r="C235" s="61"/>
      <c r="D235" s="61"/>
      <c r="E235" s="61"/>
      <c r="F235" s="61"/>
      <c r="G235" s="61"/>
      <c r="H235" s="294"/>
      <c r="I235" s="294"/>
      <c r="J235" s="294"/>
      <c r="K235" s="294"/>
      <c r="L235" s="294"/>
      <c r="M235" s="294"/>
      <c r="N235" s="294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294"/>
      <c r="AD235" s="61"/>
      <c r="AE235" s="61"/>
      <c r="AF235" s="294"/>
      <c r="AG235" s="61"/>
      <c r="AH235" s="61"/>
      <c r="AI235" s="61"/>
      <c r="AJ235" s="61"/>
      <c r="AK235" s="61"/>
      <c r="AL235" s="61"/>
    </row>
    <row r="236" spans="1:38" ht="12.75">
      <c r="A236" s="61"/>
      <c r="B236" s="61"/>
      <c r="C236" s="61"/>
      <c r="D236" s="61"/>
      <c r="E236" s="61"/>
      <c r="F236" s="61"/>
      <c r="G236" s="61"/>
      <c r="H236" s="294"/>
      <c r="I236" s="294"/>
      <c r="J236" s="294"/>
      <c r="K236" s="294"/>
      <c r="L236" s="294"/>
      <c r="M236" s="294"/>
      <c r="N236" s="294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294"/>
      <c r="AD236" s="61"/>
      <c r="AE236" s="61"/>
      <c r="AF236" s="294"/>
      <c r="AG236" s="61"/>
      <c r="AH236" s="61"/>
      <c r="AI236" s="61"/>
      <c r="AJ236" s="61"/>
      <c r="AK236" s="61"/>
      <c r="AL236" s="61"/>
    </row>
    <row r="237" spans="1:38" ht="12.75">
      <c r="A237" s="61"/>
      <c r="B237" s="61"/>
      <c r="C237" s="61"/>
      <c r="D237" s="61"/>
      <c r="E237" s="61"/>
      <c r="F237" s="61"/>
      <c r="G237" s="61"/>
      <c r="H237" s="294"/>
      <c r="I237" s="294"/>
      <c r="J237" s="294"/>
      <c r="K237" s="294"/>
      <c r="L237" s="294"/>
      <c r="M237" s="294"/>
      <c r="N237" s="294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294"/>
      <c r="AD237" s="61"/>
      <c r="AE237" s="61"/>
      <c r="AF237" s="294"/>
      <c r="AG237" s="61"/>
      <c r="AH237" s="61"/>
      <c r="AI237" s="61"/>
      <c r="AJ237" s="61"/>
      <c r="AK237" s="61"/>
      <c r="AL237" s="61"/>
    </row>
    <row r="238" spans="1:38" ht="12.75">
      <c r="A238" s="61"/>
      <c r="B238" s="61"/>
      <c r="C238" s="61"/>
      <c r="D238" s="61"/>
      <c r="E238" s="61"/>
      <c r="F238" s="61"/>
      <c r="G238" s="61"/>
      <c r="H238" s="294"/>
      <c r="I238" s="294"/>
      <c r="J238" s="294"/>
      <c r="K238" s="294"/>
      <c r="L238" s="294"/>
      <c r="M238" s="294"/>
      <c r="N238" s="294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294"/>
      <c r="AD238" s="61"/>
      <c r="AE238" s="61"/>
      <c r="AF238" s="294"/>
      <c r="AG238" s="61"/>
      <c r="AH238" s="61"/>
      <c r="AI238" s="61"/>
      <c r="AJ238" s="61"/>
      <c r="AK238" s="61"/>
      <c r="AL238" s="61"/>
    </row>
    <row r="239" spans="1:38" ht="12.75">
      <c r="A239" s="61"/>
      <c r="B239" s="61"/>
      <c r="C239" s="61"/>
      <c r="D239" s="61"/>
      <c r="E239" s="61"/>
      <c r="F239" s="61"/>
      <c r="G239" s="61"/>
      <c r="H239" s="294"/>
      <c r="I239" s="294"/>
      <c r="J239" s="294"/>
      <c r="K239" s="294"/>
      <c r="L239" s="294"/>
      <c r="M239" s="294"/>
      <c r="N239" s="294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294"/>
      <c r="AD239" s="61"/>
      <c r="AE239" s="61"/>
      <c r="AF239" s="294"/>
      <c r="AG239" s="61"/>
      <c r="AH239" s="61"/>
      <c r="AI239" s="61"/>
      <c r="AJ239" s="61"/>
      <c r="AK239" s="61"/>
      <c r="AL239" s="61"/>
    </row>
    <row r="240" spans="1:38" ht="12.75">
      <c r="A240" s="61"/>
      <c r="B240" s="61"/>
      <c r="C240" s="61"/>
      <c r="D240" s="61"/>
      <c r="E240" s="61"/>
      <c r="F240" s="61"/>
      <c r="G240" s="61"/>
      <c r="H240" s="294"/>
      <c r="I240" s="294"/>
      <c r="J240" s="294"/>
      <c r="K240" s="294"/>
      <c r="L240" s="294"/>
      <c r="M240" s="294"/>
      <c r="N240" s="294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294"/>
      <c r="AD240" s="61"/>
      <c r="AE240" s="61"/>
      <c r="AF240" s="294"/>
      <c r="AG240" s="61"/>
      <c r="AH240" s="61"/>
      <c r="AI240" s="61"/>
      <c r="AJ240" s="61"/>
      <c r="AK240" s="61"/>
      <c r="AL240" s="61"/>
    </row>
    <row r="241" spans="1:38" ht="12.75">
      <c r="A241" s="61"/>
      <c r="B241" s="61"/>
      <c r="C241" s="61"/>
      <c r="D241" s="61"/>
      <c r="E241" s="61"/>
      <c r="F241" s="61"/>
      <c r="G241" s="61"/>
      <c r="H241" s="294"/>
      <c r="I241" s="294"/>
      <c r="J241" s="294"/>
      <c r="K241" s="294"/>
      <c r="L241" s="294"/>
      <c r="M241" s="294"/>
      <c r="N241" s="294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294"/>
      <c r="AD241" s="61"/>
      <c r="AE241" s="61"/>
      <c r="AF241" s="294"/>
      <c r="AG241" s="61"/>
      <c r="AH241" s="61"/>
      <c r="AI241" s="61"/>
      <c r="AJ241" s="61"/>
      <c r="AK241" s="61"/>
      <c r="AL241" s="61"/>
    </row>
    <row r="242" spans="1:38" ht="12.75">
      <c r="A242" s="61"/>
      <c r="B242" s="61"/>
      <c r="C242" s="61"/>
      <c r="D242" s="61"/>
      <c r="E242" s="61"/>
      <c r="F242" s="61"/>
      <c r="G242" s="61"/>
      <c r="H242" s="294"/>
      <c r="I242" s="294"/>
      <c r="J242" s="294"/>
      <c r="K242" s="294"/>
      <c r="L242" s="294"/>
      <c r="M242" s="294"/>
      <c r="N242" s="294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294"/>
      <c r="AD242" s="61"/>
      <c r="AE242" s="61"/>
      <c r="AF242" s="294"/>
      <c r="AG242" s="61"/>
      <c r="AH242" s="61"/>
      <c r="AI242" s="61"/>
      <c r="AJ242" s="61"/>
      <c r="AK242" s="61"/>
      <c r="AL242" s="61"/>
    </row>
    <row r="243" spans="1:38" ht="12.75">
      <c r="A243" s="61"/>
      <c r="B243" s="61"/>
      <c r="C243" s="61"/>
      <c r="D243" s="61"/>
      <c r="E243" s="61"/>
      <c r="F243" s="61"/>
      <c r="G243" s="61"/>
      <c r="H243" s="294"/>
      <c r="I243" s="294"/>
      <c r="J243" s="294"/>
      <c r="K243" s="294"/>
      <c r="L243" s="294"/>
      <c r="M243" s="294"/>
      <c r="N243" s="294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294"/>
      <c r="AD243" s="61"/>
      <c r="AE243" s="61"/>
      <c r="AF243" s="294"/>
      <c r="AG243" s="61"/>
      <c r="AH243" s="61"/>
      <c r="AI243" s="61"/>
      <c r="AJ243" s="61"/>
      <c r="AK243" s="61"/>
      <c r="AL243" s="61"/>
    </row>
    <row r="244" spans="1:38" ht="12.75">
      <c r="A244" s="61"/>
      <c r="B244" s="61"/>
      <c r="C244" s="61"/>
      <c r="D244" s="61"/>
      <c r="E244" s="61"/>
      <c r="F244" s="61"/>
      <c r="G244" s="61"/>
      <c r="H244" s="294"/>
      <c r="I244" s="294"/>
      <c r="J244" s="294"/>
      <c r="K244" s="294"/>
      <c r="L244" s="294"/>
      <c r="M244" s="294"/>
      <c r="N244" s="294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294"/>
      <c r="AD244" s="61"/>
      <c r="AE244" s="61"/>
      <c r="AF244" s="294"/>
      <c r="AG244" s="61"/>
      <c r="AH244" s="61"/>
      <c r="AI244" s="61"/>
      <c r="AJ244" s="61"/>
      <c r="AK244" s="61"/>
      <c r="AL244" s="61"/>
    </row>
    <row r="245" spans="1:38" ht="12.75">
      <c r="A245" s="61"/>
      <c r="B245" s="61"/>
      <c r="C245" s="61"/>
      <c r="D245" s="61"/>
      <c r="E245" s="61"/>
      <c r="F245" s="61"/>
      <c r="G245" s="61"/>
      <c r="H245" s="294"/>
      <c r="I245" s="294"/>
      <c r="J245" s="294"/>
      <c r="K245" s="294"/>
      <c r="L245" s="294"/>
      <c r="M245" s="294"/>
      <c r="N245" s="294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294"/>
      <c r="AD245" s="61"/>
      <c r="AE245" s="61"/>
      <c r="AF245" s="294"/>
      <c r="AG245" s="61"/>
      <c r="AH245" s="61"/>
      <c r="AI245" s="61"/>
      <c r="AJ245" s="61"/>
      <c r="AK245" s="61"/>
      <c r="AL245" s="61"/>
    </row>
    <row r="246" spans="1:38" ht="12.75">
      <c r="A246" s="61"/>
      <c r="B246" s="61"/>
      <c r="C246" s="61"/>
      <c r="D246" s="61"/>
      <c r="E246" s="61"/>
      <c r="F246" s="61"/>
      <c r="G246" s="61"/>
      <c r="H246" s="294"/>
      <c r="I246" s="294"/>
      <c r="J246" s="294"/>
      <c r="K246" s="294"/>
      <c r="L246" s="294"/>
      <c r="M246" s="294"/>
      <c r="N246" s="294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294"/>
      <c r="AD246" s="61"/>
      <c r="AE246" s="61"/>
      <c r="AF246" s="294"/>
      <c r="AG246" s="61"/>
      <c r="AH246" s="61"/>
      <c r="AI246" s="61"/>
      <c r="AJ246" s="61"/>
      <c r="AK246" s="61"/>
      <c r="AL246" s="61"/>
    </row>
    <row r="247" spans="1:38" ht="12.75">
      <c r="A247" s="61"/>
      <c r="B247" s="61"/>
      <c r="C247" s="61"/>
      <c r="D247" s="61"/>
      <c r="E247" s="61"/>
      <c r="F247" s="61"/>
      <c r="G247" s="61"/>
      <c r="H247" s="294"/>
      <c r="I247" s="294"/>
      <c r="J247" s="294"/>
      <c r="K247" s="294"/>
      <c r="L247" s="294"/>
      <c r="M247" s="294"/>
      <c r="N247" s="294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294"/>
      <c r="AD247" s="61"/>
      <c r="AE247" s="61"/>
      <c r="AF247" s="294"/>
      <c r="AG247" s="61"/>
      <c r="AH247" s="61"/>
      <c r="AI247" s="61"/>
      <c r="AJ247" s="61"/>
      <c r="AK247" s="61"/>
      <c r="AL247" s="61"/>
    </row>
    <row r="248" spans="1:38" ht="12.75">
      <c r="A248" s="61"/>
      <c r="B248" s="61"/>
      <c r="C248" s="61"/>
      <c r="D248" s="61"/>
      <c r="E248" s="61"/>
      <c r="F248" s="61"/>
      <c r="G248" s="61"/>
      <c r="H248" s="294"/>
      <c r="I248" s="294"/>
      <c r="J248" s="294"/>
      <c r="K248" s="294"/>
      <c r="L248" s="294"/>
      <c r="M248" s="294"/>
      <c r="N248" s="294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294"/>
      <c r="AD248" s="61"/>
      <c r="AE248" s="61"/>
      <c r="AF248" s="294"/>
      <c r="AG248" s="61"/>
      <c r="AH248" s="61"/>
      <c r="AI248" s="61"/>
      <c r="AJ248" s="61"/>
      <c r="AK248" s="61"/>
      <c r="AL248" s="61"/>
    </row>
    <row r="249" spans="1:38" ht="12.75">
      <c r="A249" s="61"/>
      <c r="B249" s="61"/>
      <c r="C249" s="61"/>
      <c r="D249" s="61"/>
      <c r="E249" s="61"/>
      <c r="F249" s="61"/>
      <c r="G249" s="61"/>
      <c r="H249" s="294"/>
      <c r="I249" s="294"/>
      <c r="J249" s="294"/>
      <c r="K249" s="294"/>
      <c r="L249" s="294"/>
      <c r="M249" s="294"/>
      <c r="N249" s="294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294"/>
      <c r="AD249" s="61"/>
      <c r="AE249" s="61"/>
      <c r="AF249" s="294"/>
      <c r="AG249" s="61"/>
      <c r="AH249" s="61"/>
      <c r="AI249" s="61"/>
      <c r="AJ249" s="61"/>
      <c r="AK249" s="61"/>
      <c r="AL249" s="61"/>
    </row>
    <row r="250" spans="1:38" ht="12.75">
      <c r="A250" s="61"/>
      <c r="B250" s="61"/>
      <c r="C250" s="61"/>
      <c r="D250" s="61"/>
      <c r="E250" s="61"/>
      <c r="F250" s="61"/>
      <c r="G250" s="61"/>
      <c r="H250" s="294"/>
      <c r="I250" s="294"/>
      <c r="J250" s="294"/>
      <c r="K250" s="294"/>
      <c r="L250" s="294"/>
      <c r="M250" s="294"/>
      <c r="N250" s="294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294"/>
      <c r="AD250" s="61"/>
      <c r="AE250" s="61"/>
      <c r="AF250" s="294"/>
      <c r="AG250" s="61"/>
      <c r="AH250" s="61"/>
      <c r="AI250" s="61"/>
      <c r="AJ250" s="61"/>
      <c r="AK250" s="61"/>
      <c r="AL250" s="61"/>
    </row>
    <row r="251" spans="1:38" ht="12.75">
      <c r="A251" s="61"/>
      <c r="B251" s="61"/>
      <c r="C251" s="61"/>
      <c r="D251" s="61"/>
      <c r="E251" s="61"/>
      <c r="F251" s="61"/>
      <c r="G251" s="61"/>
      <c r="H251" s="294"/>
      <c r="I251" s="294"/>
      <c r="J251" s="294"/>
      <c r="K251" s="294"/>
      <c r="L251" s="294"/>
      <c r="M251" s="294"/>
      <c r="N251" s="294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294"/>
      <c r="AD251" s="61"/>
      <c r="AE251" s="61"/>
      <c r="AF251" s="294"/>
      <c r="AG251" s="61"/>
      <c r="AH251" s="61"/>
      <c r="AI251" s="61"/>
      <c r="AJ251" s="61"/>
      <c r="AK251" s="61"/>
      <c r="AL251" s="61"/>
    </row>
    <row r="252" spans="1:38" ht="12.75">
      <c r="A252" s="61"/>
      <c r="B252" s="61"/>
      <c r="C252" s="61"/>
      <c r="D252" s="61"/>
      <c r="E252" s="61"/>
      <c r="F252" s="61"/>
      <c r="G252" s="61"/>
      <c r="H252" s="294"/>
      <c r="I252" s="294"/>
      <c r="J252" s="294"/>
      <c r="K252" s="294"/>
      <c r="L252" s="294"/>
      <c r="M252" s="294"/>
      <c r="N252" s="294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294"/>
      <c r="AD252" s="61"/>
      <c r="AE252" s="61"/>
      <c r="AF252" s="294"/>
      <c r="AG252" s="61"/>
      <c r="AH252" s="61"/>
      <c r="AI252" s="61"/>
      <c r="AJ252" s="61"/>
      <c r="AK252" s="61"/>
      <c r="AL252" s="61"/>
    </row>
    <row r="253" spans="1:38" ht="12.75">
      <c r="A253" s="61"/>
      <c r="B253" s="61"/>
      <c r="C253" s="61"/>
      <c r="D253" s="61"/>
      <c r="E253" s="61"/>
      <c r="F253" s="61"/>
      <c r="G253" s="61"/>
      <c r="H253" s="294"/>
      <c r="I253" s="294"/>
      <c r="J253" s="294"/>
      <c r="K253" s="294"/>
      <c r="L253" s="294"/>
      <c r="M253" s="294"/>
      <c r="N253" s="294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294"/>
      <c r="AD253" s="61"/>
      <c r="AE253" s="61"/>
      <c r="AF253" s="294"/>
      <c r="AG253" s="61"/>
      <c r="AH253" s="61"/>
      <c r="AI253" s="61"/>
      <c r="AJ253" s="61"/>
      <c r="AK253" s="61"/>
      <c r="AL253" s="61"/>
    </row>
    <row r="254" spans="1:38" ht="12.75">
      <c r="A254" s="61"/>
      <c r="B254" s="61"/>
      <c r="C254" s="61"/>
      <c r="D254" s="61"/>
      <c r="E254" s="61"/>
      <c r="F254" s="61"/>
      <c r="G254" s="61"/>
      <c r="H254" s="294"/>
      <c r="I254" s="294"/>
      <c r="J254" s="294"/>
      <c r="K254" s="294"/>
      <c r="L254" s="294"/>
      <c r="M254" s="294"/>
      <c r="N254" s="294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294"/>
      <c r="AD254" s="61"/>
      <c r="AE254" s="61"/>
      <c r="AF254" s="294"/>
      <c r="AG254" s="61"/>
      <c r="AH254" s="61"/>
      <c r="AI254" s="61"/>
      <c r="AJ254" s="61"/>
      <c r="AK254" s="61"/>
      <c r="AL254" s="61"/>
    </row>
    <row r="255" spans="1:38" ht="12.75">
      <c r="A255" s="61"/>
      <c r="B255" s="61"/>
      <c r="C255" s="61"/>
      <c r="D255" s="61"/>
      <c r="E255" s="61"/>
      <c r="F255" s="61"/>
      <c r="G255" s="61"/>
      <c r="H255" s="294"/>
      <c r="I255" s="294"/>
      <c r="J255" s="294"/>
      <c r="K255" s="294"/>
      <c r="L255" s="294"/>
      <c r="M255" s="294"/>
      <c r="N255" s="294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294"/>
      <c r="AD255" s="61"/>
      <c r="AE255" s="61"/>
      <c r="AF255" s="294"/>
      <c r="AG255" s="61"/>
      <c r="AH255" s="61"/>
      <c r="AI255" s="61"/>
      <c r="AJ255" s="61"/>
      <c r="AK255" s="61"/>
      <c r="AL255" s="61"/>
    </row>
    <row r="256" spans="1:38" ht="12.75">
      <c r="A256" s="61"/>
      <c r="B256" s="61"/>
      <c r="C256" s="61"/>
      <c r="D256" s="61"/>
      <c r="E256" s="61"/>
      <c r="F256" s="61"/>
      <c r="G256" s="61"/>
      <c r="H256" s="294"/>
      <c r="I256" s="294"/>
      <c r="J256" s="294"/>
      <c r="K256" s="294"/>
      <c r="L256" s="294"/>
      <c r="M256" s="294"/>
      <c r="N256" s="294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294"/>
      <c r="AD256" s="61"/>
      <c r="AE256" s="61"/>
      <c r="AF256" s="294"/>
      <c r="AG256" s="61"/>
      <c r="AH256" s="61"/>
      <c r="AI256" s="61"/>
      <c r="AJ256" s="61"/>
      <c r="AK256" s="61"/>
      <c r="AL256" s="61"/>
    </row>
    <row r="257" spans="1:38" ht="12.75">
      <c r="A257" s="61"/>
      <c r="B257" s="61"/>
      <c r="C257" s="61"/>
      <c r="D257" s="61"/>
      <c r="E257" s="61"/>
      <c r="F257" s="61"/>
      <c r="G257" s="61"/>
      <c r="H257" s="294"/>
      <c r="I257" s="294"/>
      <c r="J257" s="294"/>
      <c r="K257" s="294"/>
      <c r="L257" s="294"/>
      <c r="M257" s="294"/>
      <c r="N257" s="294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294"/>
      <c r="AD257" s="61"/>
      <c r="AE257" s="61"/>
      <c r="AF257" s="294"/>
      <c r="AG257" s="61"/>
      <c r="AH257" s="61"/>
      <c r="AI257" s="61"/>
      <c r="AJ257" s="61"/>
      <c r="AK257" s="61"/>
      <c r="AL257" s="61"/>
    </row>
    <row r="258" spans="1:38" ht="12.75">
      <c r="A258" s="61"/>
      <c r="B258" s="61"/>
      <c r="C258" s="61"/>
      <c r="D258" s="61"/>
      <c r="E258" s="61"/>
      <c r="F258" s="61"/>
      <c r="G258" s="61"/>
      <c r="H258" s="294"/>
      <c r="I258" s="294"/>
      <c r="J258" s="294"/>
      <c r="K258" s="294"/>
      <c r="L258" s="294"/>
      <c r="M258" s="294"/>
      <c r="N258" s="294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294"/>
      <c r="AD258" s="61"/>
      <c r="AE258" s="61"/>
      <c r="AF258" s="294"/>
      <c r="AG258" s="61"/>
      <c r="AH258" s="61"/>
      <c r="AI258" s="61"/>
      <c r="AJ258" s="61"/>
      <c r="AK258" s="61"/>
      <c r="AL258" s="61"/>
    </row>
    <row r="259" spans="1:38" ht="12.75">
      <c r="A259" s="61"/>
      <c r="B259" s="61"/>
      <c r="C259" s="61"/>
      <c r="D259" s="61"/>
      <c r="E259" s="61"/>
      <c r="F259" s="61"/>
      <c r="G259" s="61"/>
      <c r="H259" s="294"/>
      <c r="I259" s="294"/>
      <c r="J259" s="294"/>
      <c r="K259" s="294"/>
      <c r="L259" s="294"/>
      <c r="M259" s="294"/>
      <c r="N259" s="294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294"/>
      <c r="AD259" s="61"/>
      <c r="AE259" s="61"/>
      <c r="AF259" s="294"/>
      <c r="AG259" s="61"/>
      <c r="AH259" s="61"/>
      <c r="AI259" s="61"/>
      <c r="AJ259" s="61"/>
      <c r="AK259" s="61"/>
      <c r="AL259" s="61"/>
    </row>
    <row r="260" spans="1:38" ht="12.75">
      <c r="A260" s="61"/>
      <c r="B260" s="61"/>
      <c r="C260" s="61"/>
      <c r="D260" s="61"/>
      <c r="E260" s="61"/>
      <c r="F260" s="61"/>
      <c r="G260" s="61"/>
      <c r="H260" s="294"/>
      <c r="I260" s="294"/>
      <c r="J260" s="294"/>
      <c r="K260" s="294"/>
      <c r="L260" s="294"/>
      <c r="M260" s="294"/>
      <c r="N260" s="294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294"/>
      <c r="AD260" s="61"/>
      <c r="AE260" s="61"/>
      <c r="AF260" s="294"/>
      <c r="AG260" s="61"/>
      <c r="AH260" s="61"/>
      <c r="AI260" s="61"/>
      <c r="AJ260" s="61"/>
      <c r="AK260" s="61"/>
      <c r="AL260" s="61"/>
    </row>
    <row r="261" spans="1:38" ht="12.75">
      <c r="A261" s="61"/>
      <c r="B261" s="61"/>
      <c r="C261" s="61"/>
      <c r="D261" s="61"/>
      <c r="E261" s="61"/>
      <c r="F261" s="61"/>
      <c r="G261" s="61"/>
      <c r="H261" s="294"/>
      <c r="I261" s="294"/>
      <c r="J261" s="294"/>
      <c r="K261" s="294"/>
      <c r="L261" s="294"/>
      <c r="M261" s="294"/>
      <c r="N261" s="294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294"/>
      <c r="AD261" s="61"/>
      <c r="AE261" s="61"/>
      <c r="AF261" s="294"/>
      <c r="AG261" s="61"/>
      <c r="AH261" s="61"/>
      <c r="AI261" s="61"/>
      <c r="AJ261" s="61"/>
      <c r="AK261" s="61"/>
      <c r="AL261" s="61"/>
    </row>
    <row r="262" spans="1:38" ht="12.75">
      <c r="A262" s="61"/>
      <c r="B262" s="61"/>
      <c r="C262" s="61"/>
      <c r="D262" s="61"/>
      <c r="E262" s="61"/>
      <c r="F262" s="61"/>
      <c r="G262" s="61"/>
      <c r="H262" s="294"/>
      <c r="I262" s="294"/>
      <c r="J262" s="294"/>
      <c r="K262" s="294"/>
      <c r="L262" s="294"/>
      <c r="M262" s="294"/>
      <c r="N262" s="294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294"/>
      <c r="AD262" s="61"/>
      <c r="AE262" s="61"/>
      <c r="AF262" s="294"/>
      <c r="AG262" s="61"/>
      <c r="AH262" s="61"/>
      <c r="AI262" s="61"/>
      <c r="AJ262" s="61"/>
      <c r="AK262" s="61"/>
      <c r="AL262" s="61"/>
    </row>
    <row r="263" spans="1:38" ht="12.75">
      <c r="A263" s="61"/>
      <c r="B263" s="61"/>
      <c r="C263" s="61"/>
      <c r="D263" s="61"/>
      <c r="E263" s="61"/>
      <c r="F263" s="61"/>
      <c r="G263" s="61"/>
      <c r="H263" s="294"/>
      <c r="I263" s="294"/>
      <c r="J263" s="294"/>
      <c r="K263" s="294"/>
      <c r="L263" s="294"/>
      <c r="M263" s="294"/>
      <c r="N263" s="294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294"/>
      <c r="AD263" s="61"/>
      <c r="AE263" s="61"/>
      <c r="AF263" s="294"/>
      <c r="AG263" s="61"/>
      <c r="AH263" s="61"/>
      <c r="AI263" s="61"/>
      <c r="AJ263" s="61"/>
      <c r="AK263" s="61"/>
      <c r="AL263" s="61"/>
    </row>
    <row r="264" spans="1:38" ht="12.75">
      <c r="A264" s="61"/>
      <c r="B264" s="61"/>
      <c r="C264" s="61"/>
      <c r="D264" s="61"/>
      <c r="E264" s="61"/>
      <c r="F264" s="61"/>
      <c r="G264" s="61"/>
      <c r="H264" s="294"/>
      <c r="I264" s="294"/>
      <c r="J264" s="294"/>
      <c r="K264" s="294"/>
      <c r="L264" s="294"/>
      <c r="M264" s="294"/>
      <c r="N264" s="294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294"/>
      <c r="AD264" s="61"/>
      <c r="AE264" s="61"/>
      <c r="AF264" s="294"/>
      <c r="AG264" s="61"/>
      <c r="AH264" s="61"/>
      <c r="AI264" s="61"/>
      <c r="AJ264" s="61"/>
      <c r="AK264" s="61"/>
      <c r="AL264" s="61"/>
    </row>
    <row r="265" spans="1:38" ht="12.75">
      <c r="A265" s="61"/>
      <c r="B265" s="61"/>
      <c r="C265" s="61"/>
      <c r="D265" s="61"/>
      <c r="E265" s="61"/>
      <c r="F265" s="61"/>
      <c r="G265" s="61"/>
      <c r="H265" s="294"/>
      <c r="I265" s="294"/>
      <c r="J265" s="294"/>
      <c r="K265" s="294"/>
      <c r="L265" s="294"/>
      <c r="M265" s="294"/>
      <c r="N265" s="294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294"/>
      <c r="AD265" s="61"/>
      <c r="AE265" s="61"/>
      <c r="AF265" s="294"/>
      <c r="AG265" s="61"/>
      <c r="AH265" s="61"/>
      <c r="AI265" s="61"/>
      <c r="AJ265" s="61"/>
      <c r="AK265" s="61"/>
      <c r="AL265" s="61"/>
    </row>
    <row r="266" spans="1:38" ht="12.75">
      <c r="A266" s="61"/>
      <c r="B266" s="61"/>
      <c r="C266" s="61"/>
      <c r="D266" s="61"/>
      <c r="E266" s="61"/>
      <c r="F266" s="61"/>
      <c r="G266" s="61"/>
      <c r="H266" s="294"/>
      <c r="I266" s="294"/>
      <c r="J266" s="294"/>
      <c r="K266" s="294"/>
      <c r="L266" s="294"/>
      <c r="M266" s="294"/>
      <c r="N266" s="294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294"/>
      <c r="AD266" s="61"/>
      <c r="AE266" s="61"/>
      <c r="AF266" s="294"/>
      <c r="AG266" s="61"/>
      <c r="AH266" s="61"/>
      <c r="AI266" s="61"/>
      <c r="AJ266" s="61"/>
      <c r="AK266" s="61"/>
      <c r="AL266" s="61"/>
    </row>
    <row r="267" spans="1:38" ht="12.75">
      <c r="A267" s="61"/>
      <c r="B267" s="61"/>
      <c r="C267" s="61"/>
      <c r="D267" s="61"/>
      <c r="E267" s="61"/>
      <c r="F267" s="61"/>
      <c r="G267" s="61"/>
      <c r="H267" s="294"/>
      <c r="I267" s="294"/>
      <c r="J267" s="294"/>
      <c r="K267" s="294"/>
      <c r="L267" s="294"/>
      <c r="M267" s="294"/>
      <c r="N267" s="294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294"/>
      <c r="AD267" s="61"/>
      <c r="AE267" s="61"/>
      <c r="AF267" s="294"/>
      <c r="AG267" s="61"/>
      <c r="AH267" s="61"/>
      <c r="AI267" s="61"/>
      <c r="AJ267" s="61"/>
      <c r="AK267" s="61"/>
      <c r="AL267" s="61"/>
    </row>
    <row r="268" spans="1:38" ht="12.75">
      <c r="A268" s="61"/>
      <c r="B268" s="61"/>
      <c r="C268" s="61"/>
      <c r="D268" s="61"/>
      <c r="E268" s="61"/>
      <c r="F268" s="61"/>
      <c r="G268" s="61"/>
      <c r="H268" s="294"/>
      <c r="I268" s="294"/>
      <c r="J268" s="294"/>
      <c r="K268" s="294"/>
      <c r="L268" s="294"/>
      <c r="M268" s="294"/>
      <c r="N268" s="294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294"/>
      <c r="AD268" s="61"/>
      <c r="AE268" s="61"/>
      <c r="AF268" s="294"/>
      <c r="AG268" s="61"/>
      <c r="AH268" s="61"/>
      <c r="AI268" s="61"/>
      <c r="AJ268" s="61"/>
      <c r="AK268" s="61"/>
      <c r="AL268" s="61"/>
    </row>
    <row r="269" spans="1:38" ht="12.75">
      <c r="A269" s="61"/>
      <c r="B269" s="61"/>
      <c r="C269" s="61"/>
      <c r="D269" s="61"/>
      <c r="E269" s="61"/>
      <c r="F269" s="61"/>
      <c r="G269" s="61"/>
      <c r="H269" s="294"/>
      <c r="I269" s="294"/>
      <c r="J269" s="294"/>
      <c r="K269" s="294"/>
      <c r="L269" s="294"/>
      <c r="M269" s="294"/>
      <c r="N269" s="294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294"/>
      <c r="AD269" s="61"/>
      <c r="AE269" s="61"/>
      <c r="AF269" s="294"/>
      <c r="AG269" s="61"/>
      <c r="AH269" s="61"/>
      <c r="AI269" s="61"/>
      <c r="AJ269" s="61"/>
      <c r="AK269" s="61"/>
      <c r="AL269" s="61"/>
    </row>
    <row r="270" spans="1:38" ht="12.75">
      <c r="A270" s="61"/>
      <c r="B270" s="61"/>
      <c r="C270" s="61"/>
      <c r="D270" s="61"/>
      <c r="E270" s="61"/>
      <c r="F270" s="61"/>
      <c r="G270" s="61"/>
      <c r="H270" s="294"/>
      <c r="I270" s="294"/>
      <c r="J270" s="294"/>
      <c r="K270" s="294"/>
      <c r="L270" s="294"/>
      <c r="M270" s="294"/>
      <c r="N270" s="294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294"/>
      <c r="AD270" s="61"/>
      <c r="AE270" s="61"/>
      <c r="AF270" s="294"/>
      <c r="AG270" s="61"/>
      <c r="AH270" s="61"/>
      <c r="AI270" s="61"/>
      <c r="AJ270" s="61"/>
      <c r="AK270" s="61"/>
      <c r="AL270" s="61"/>
    </row>
    <row r="271" spans="1:38" ht="12.75">
      <c r="A271" s="61"/>
      <c r="B271" s="61"/>
      <c r="C271" s="61"/>
      <c r="D271" s="61"/>
      <c r="E271" s="61"/>
      <c r="F271" s="61"/>
      <c r="G271" s="61"/>
      <c r="H271" s="294"/>
      <c r="I271" s="294"/>
      <c r="J271" s="294"/>
      <c r="K271" s="294"/>
      <c r="L271" s="294"/>
      <c r="M271" s="294"/>
      <c r="N271" s="294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294"/>
      <c r="AD271" s="61"/>
      <c r="AE271" s="61"/>
      <c r="AF271" s="294"/>
      <c r="AG271" s="61"/>
      <c r="AH271" s="61"/>
      <c r="AI271" s="61"/>
      <c r="AJ271" s="61"/>
      <c r="AK271" s="61"/>
      <c r="AL271" s="61"/>
    </row>
    <row r="272" spans="1:38" ht="12.75">
      <c r="A272" s="61"/>
      <c r="B272" s="61"/>
      <c r="C272" s="61"/>
      <c r="D272" s="61"/>
      <c r="E272" s="61"/>
      <c r="F272" s="61"/>
      <c r="G272" s="61"/>
      <c r="H272" s="294"/>
      <c r="I272" s="294"/>
      <c r="J272" s="294"/>
      <c r="K272" s="294"/>
      <c r="L272" s="294"/>
      <c r="M272" s="294"/>
      <c r="N272" s="294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294"/>
      <c r="AD272" s="61"/>
      <c r="AE272" s="61"/>
      <c r="AF272" s="294"/>
      <c r="AG272" s="61"/>
      <c r="AH272" s="61"/>
      <c r="AI272" s="61"/>
      <c r="AJ272" s="61"/>
      <c r="AK272" s="61"/>
      <c r="AL272" s="61"/>
    </row>
    <row r="273" spans="1:38" ht="12.75">
      <c r="A273" s="61"/>
      <c r="B273" s="61"/>
      <c r="C273" s="61"/>
      <c r="D273" s="61"/>
      <c r="E273" s="61"/>
      <c r="F273" s="61"/>
      <c r="G273" s="61"/>
      <c r="H273" s="294"/>
      <c r="I273" s="294"/>
      <c r="J273" s="294"/>
      <c r="K273" s="294"/>
      <c r="L273" s="294"/>
      <c r="M273" s="294"/>
      <c r="N273" s="294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294"/>
      <c r="AD273" s="61"/>
      <c r="AE273" s="61"/>
      <c r="AF273" s="294"/>
      <c r="AG273" s="61"/>
      <c r="AH273" s="61"/>
      <c r="AI273" s="61"/>
      <c r="AJ273" s="61"/>
      <c r="AK273" s="61"/>
      <c r="AL273" s="61"/>
    </row>
    <row r="274" spans="1:38" ht="12.75">
      <c r="A274" s="61"/>
      <c r="B274" s="61"/>
      <c r="C274" s="61"/>
      <c r="D274" s="61"/>
      <c r="E274" s="61"/>
      <c r="F274" s="61"/>
      <c r="G274" s="61"/>
      <c r="H274" s="294"/>
      <c r="I274" s="294"/>
      <c r="J274" s="294"/>
      <c r="K274" s="294"/>
      <c r="L274" s="294"/>
      <c r="M274" s="294"/>
      <c r="N274" s="294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294"/>
      <c r="AD274" s="61"/>
      <c r="AE274" s="61"/>
      <c r="AF274" s="294"/>
      <c r="AG274" s="61"/>
      <c r="AH274" s="61"/>
      <c r="AI274" s="61"/>
      <c r="AJ274" s="61"/>
      <c r="AK274" s="61"/>
      <c r="AL274" s="61"/>
    </row>
    <row r="275" spans="1:38" ht="12.75">
      <c r="A275" s="61"/>
      <c r="B275" s="61"/>
      <c r="C275" s="61"/>
      <c r="D275" s="61"/>
      <c r="E275" s="61"/>
      <c r="F275" s="61"/>
      <c r="G275" s="61"/>
      <c r="H275" s="294"/>
      <c r="I275" s="294"/>
      <c r="J275" s="294"/>
      <c r="K275" s="294"/>
      <c r="L275" s="294"/>
      <c r="M275" s="294"/>
      <c r="N275" s="294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294"/>
      <c r="AD275" s="61"/>
      <c r="AE275" s="61"/>
      <c r="AF275" s="294"/>
      <c r="AG275" s="61"/>
      <c r="AH275" s="61"/>
      <c r="AI275" s="61"/>
      <c r="AJ275" s="61"/>
      <c r="AK275" s="61"/>
      <c r="AL275" s="61"/>
    </row>
    <row r="276" spans="1:38" ht="12.75">
      <c r="A276" s="61"/>
      <c r="B276" s="61"/>
      <c r="C276" s="61"/>
      <c r="D276" s="61"/>
      <c r="E276" s="61"/>
      <c r="F276" s="61"/>
      <c r="G276" s="61"/>
      <c r="H276" s="294"/>
      <c r="I276" s="294"/>
      <c r="J276" s="294"/>
      <c r="K276" s="294"/>
      <c r="L276" s="294"/>
      <c r="M276" s="294"/>
      <c r="N276" s="294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294"/>
      <c r="AD276" s="61"/>
      <c r="AE276" s="61"/>
      <c r="AF276" s="294"/>
      <c r="AG276" s="61"/>
      <c r="AH276" s="61"/>
      <c r="AI276" s="61"/>
      <c r="AJ276" s="61"/>
      <c r="AK276" s="61"/>
      <c r="AL276" s="61"/>
    </row>
    <row r="277" spans="1:38" ht="12.75">
      <c r="A277" s="61"/>
      <c r="B277" s="61"/>
      <c r="C277" s="61"/>
      <c r="D277" s="61"/>
      <c r="E277" s="61"/>
      <c r="F277" s="61"/>
      <c r="G277" s="61"/>
      <c r="H277" s="294"/>
      <c r="I277" s="294"/>
      <c r="J277" s="294"/>
      <c r="K277" s="294"/>
      <c r="L277" s="294"/>
      <c r="M277" s="294"/>
      <c r="N277" s="294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294"/>
      <c r="AD277" s="61"/>
      <c r="AE277" s="61"/>
      <c r="AF277" s="294"/>
      <c r="AG277" s="61"/>
      <c r="AH277" s="61"/>
      <c r="AI277" s="61"/>
      <c r="AJ277" s="61"/>
      <c r="AK277" s="61"/>
      <c r="AL277" s="61"/>
    </row>
    <row r="278" spans="1:38" ht="12.75">
      <c r="A278" s="61"/>
      <c r="B278" s="61"/>
      <c r="C278" s="61"/>
      <c r="D278" s="61"/>
      <c r="E278" s="61"/>
      <c r="F278" s="61"/>
      <c r="G278" s="61"/>
      <c r="H278" s="294"/>
      <c r="I278" s="294"/>
      <c r="J278" s="294"/>
      <c r="K278" s="294"/>
      <c r="L278" s="294"/>
      <c r="M278" s="294"/>
      <c r="N278" s="294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294"/>
      <c r="AD278" s="61"/>
      <c r="AE278" s="61"/>
      <c r="AF278" s="294"/>
      <c r="AG278" s="61"/>
      <c r="AH278" s="61"/>
      <c r="AI278" s="61"/>
      <c r="AJ278" s="61"/>
      <c r="AK278" s="61"/>
      <c r="AL278" s="61"/>
    </row>
    <row r="279" spans="1:38" ht="12.75">
      <c r="A279" s="61"/>
      <c r="B279" s="61"/>
      <c r="C279" s="61"/>
      <c r="D279" s="61"/>
      <c r="E279" s="61"/>
      <c r="F279" s="61"/>
      <c r="G279" s="61"/>
      <c r="H279" s="294"/>
      <c r="I279" s="294"/>
      <c r="J279" s="294"/>
      <c r="K279" s="294"/>
      <c r="L279" s="294"/>
      <c r="M279" s="294"/>
      <c r="N279" s="294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294"/>
      <c r="AD279" s="61"/>
      <c r="AE279" s="61"/>
      <c r="AF279" s="294"/>
      <c r="AG279" s="61"/>
      <c r="AH279" s="61"/>
      <c r="AI279" s="61"/>
      <c r="AJ279" s="61"/>
      <c r="AK279" s="61"/>
      <c r="AL279" s="61"/>
    </row>
    <row r="280" spans="1:38" ht="12.75">
      <c r="A280" s="61"/>
      <c r="B280" s="61"/>
      <c r="C280" s="61"/>
      <c r="D280" s="61"/>
      <c r="E280" s="61"/>
      <c r="F280" s="61"/>
      <c r="G280" s="61"/>
      <c r="H280" s="294"/>
      <c r="I280" s="294"/>
      <c r="J280" s="294"/>
      <c r="K280" s="294"/>
      <c r="L280" s="294"/>
      <c r="M280" s="294"/>
      <c r="N280" s="294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294"/>
      <c r="AD280" s="61"/>
      <c r="AE280" s="61"/>
      <c r="AF280" s="294"/>
      <c r="AG280" s="61"/>
      <c r="AH280" s="61"/>
      <c r="AI280" s="61"/>
      <c r="AJ280" s="61"/>
      <c r="AK280" s="61"/>
      <c r="AL280" s="61"/>
    </row>
    <row r="281" spans="1:38" ht="12.75">
      <c r="A281" s="61"/>
      <c r="B281" s="61"/>
      <c r="C281" s="61"/>
      <c r="D281" s="61"/>
      <c r="E281" s="61"/>
      <c r="F281" s="61"/>
      <c r="G281" s="61"/>
      <c r="H281" s="294"/>
      <c r="I281" s="294"/>
      <c r="J281" s="294"/>
      <c r="K281" s="294"/>
      <c r="L281" s="294"/>
      <c r="M281" s="294"/>
      <c r="N281" s="294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294"/>
      <c r="AD281" s="61"/>
      <c r="AE281" s="61"/>
      <c r="AF281" s="294"/>
      <c r="AG281" s="61"/>
      <c r="AH281" s="61"/>
      <c r="AI281" s="61"/>
      <c r="AJ281" s="61"/>
      <c r="AK281" s="61"/>
      <c r="AL281" s="61"/>
    </row>
    <row r="282" spans="1:38" ht="12.75">
      <c r="A282" s="61"/>
      <c r="B282" s="61"/>
      <c r="C282" s="61"/>
      <c r="D282" s="61"/>
      <c r="E282" s="61"/>
      <c r="F282" s="61"/>
      <c r="G282" s="61"/>
      <c r="H282" s="294"/>
      <c r="I282" s="294"/>
      <c r="J282" s="294"/>
      <c r="K282" s="294"/>
      <c r="L282" s="294"/>
      <c r="M282" s="294"/>
      <c r="N282" s="294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294"/>
      <c r="AD282" s="61"/>
      <c r="AE282" s="61"/>
      <c r="AF282" s="294"/>
      <c r="AG282" s="61"/>
      <c r="AH282" s="61"/>
      <c r="AI282" s="61"/>
      <c r="AJ282" s="61"/>
      <c r="AK282" s="61"/>
      <c r="AL282" s="61"/>
    </row>
    <row r="283" spans="1:38" ht="12.75">
      <c r="A283" s="61"/>
      <c r="B283" s="61"/>
      <c r="C283" s="61"/>
      <c r="D283" s="61"/>
      <c r="E283" s="61"/>
      <c r="F283" s="61"/>
      <c r="G283" s="61"/>
      <c r="H283" s="294"/>
      <c r="I283" s="294"/>
      <c r="J283" s="294"/>
      <c r="K283" s="294"/>
      <c r="L283" s="294"/>
      <c r="M283" s="294"/>
      <c r="N283" s="294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294"/>
      <c r="AD283" s="61"/>
      <c r="AE283" s="61"/>
      <c r="AF283" s="294"/>
      <c r="AG283" s="61"/>
      <c r="AH283" s="61"/>
      <c r="AI283" s="61"/>
      <c r="AJ283" s="61"/>
      <c r="AK283" s="61"/>
      <c r="AL283" s="61"/>
    </row>
    <row r="284" spans="1:38" ht="12.75">
      <c r="A284" s="61"/>
      <c r="B284" s="61"/>
      <c r="C284" s="61"/>
      <c r="D284" s="61"/>
      <c r="E284" s="61"/>
      <c r="F284" s="61"/>
      <c r="G284" s="61"/>
      <c r="H284" s="294"/>
      <c r="I284" s="294"/>
      <c r="J284" s="294"/>
      <c r="K284" s="294"/>
      <c r="L284" s="294"/>
      <c r="M284" s="294"/>
      <c r="N284" s="294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294"/>
      <c r="AD284" s="61"/>
      <c r="AE284" s="61"/>
      <c r="AF284" s="294"/>
      <c r="AG284" s="61"/>
      <c r="AH284" s="61"/>
      <c r="AI284" s="61"/>
      <c r="AJ284" s="61"/>
      <c r="AK284" s="61"/>
      <c r="AL284" s="61"/>
    </row>
    <row r="285" spans="1:38" ht="12.75">
      <c r="A285" s="61"/>
      <c r="B285" s="61"/>
      <c r="C285" s="61"/>
      <c r="D285" s="61"/>
      <c r="E285" s="61"/>
      <c r="F285" s="61"/>
      <c r="G285" s="61"/>
      <c r="H285" s="294"/>
      <c r="I285" s="294"/>
      <c r="J285" s="294"/>
      <c r="K285" s="294"/>
      <c r="L285" s="294"/>
      <c r="M285" s="294"/>
      <c r="N285" s="294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294"/>
      <c r="AD285" s="61"/>
      <c r="AE285" s="61"/>
      <c r="AF285" s="294"/>
      <c r="AG285" s="61"/>
      <c r="AH285" s="61"/>
      <c r="AI285" s="61"/>
      <c r="AJ285" s="61"/>
      <c r="AK285" s="61"/>
      <c r="AL285" s="61"/>
    </row>
    <row r="286" spans="1:38" ht="12.75">
      <c r="A286" s="61"/>
      <c r="B286" s="61"/>
      <c r="C286" s="61"/>
      <c r="D286" s="61"/>
      <c r="E286" s="61"/>
      <c r="F286" s="61"/>
      <c r="G286" s="61"/>
      <c r="H286" s="294"/>
      <c r="I286" s="294"/>
      <c r="J286" s="294"/>
      <c r="K286" s="294"/>
      <c r="L286" s="294"/>
      <c r="M286" s="294"/>
      <c r="N286" s="294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294"/>
      <c r="AD286" s="61"/>
      <c r="AE286" s="61"/>
      <c r="AF286" s="294"/>
      <c r="AG286" s="61"/>
      <c r="AH286" s="61"/>
      <c r="AI286" s="61"/>
      <c r="AJ286" s="61"/>
      <c r="AK286" s="61"/>
      <c r="AL286" s="61"/>
    </row>
    <row r="287" spans="1:38" ht="12.75">
      <c r="A287" s="61"/>
      <c r="B287" s="61"/>
      <c r="C287" s="61"/>
      <c r="D287" s="61"/>
      <c r="E287" s="61"/>
      <c r="F287" s="61"/>
      <c r="G287" s="61"/>
      <c r="H287" s="294"/>
      <c r="I287" s="294"/>
      <c r="J287" s="294"/>
      <c r="K287" s="294"/>
      <c r="L287" s="294"/>
      <c r="M287" s="294"/>
      <c r="N287" s="294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294"/>
      <c r="AD287" s="61"/>
      <c r="AE287" s="61"/>
      <c r="AF287" s="294"/>
      <c r="AG287" s="61"/>
      <c r="AH287" s="61"/>
      <c r="AI287" s="61"/>
      <c r="AJ287" s="61"/>
      <c r="AK287" s="61"/>
      <c r="AL287" s="61"/>
    </row>
    <row r="288" spans="1:38" ht="12.75">
      <c r="A288" s="61"/>
      <c r="B288" s="61"/>
      <c r="C288" s="61"/>
      <c r="D288" s="61"/>
      <c r="E288" s="61"/>
      <c r="F288" s="61"/>
      <c r="G288" s="61"/>
      <c r="H288" s="294"/>
      <c r="I288" s="294"/>
      <c r="J288" s="294"/>
      <c r="K288" s="294"/>
      <c r="L288" s="294"/>
      <c r="M288" s="294"/>
      <c r="N288" s="294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294"/>
      <c r="AD288" s="61"/>
      <c r="AE288" s="61"/>
      <c r="AF288" s="294"/>
      <c r="AG288" s="61"/>
      <c r="AH288" s="61"/>
      <c r="AI288" s="61"/>
      <c r="AJ288" s="61"/>
      <c r="AK288" s="61"/>
      <c r="AL288" s="61"/>
    </row>
    <row r="289" spans="1:38" ht="12.75">
      <c r="A289" s="61"/>
      <c r="B289" s="61"/>
      <c r="C289" s="61"/>
      <c r="D289" s="61"/>
      <c r="E289" s="61"/>
      <c r="F289" s="61"/>
      <c r="G289" s="61"/>
      <c r="H289" s="294"/>
      <c r="I289" s="294"/>
      <c r="J289" s="294"/>
      <c r="K289" s="294"/>
      <c r="L289" s="294"/>
      <c r="M289" s="294"/>
      <c r="N289" s="294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294"/>
      <c r="AD289" s="61"/>
      <c r="AE289" s="61"/>
      <c r="AF289" s="294"/>
      <c r="AG289" s="61"/>
      <c r="AH289" s="61"/>
      <c r="AI289" s="61"/>
      <c r="AJ289" s="61"/>
      <c r="AK289" s="61"/>
      <c r="AL289" s="61"/>
    </row>
    <row r="290" spans="1:38" ht="12.75">
      <c r="A290" s="61"/>
      <c r="B290" s="61"/>
      <c r="C290" s="61"/>
      <c r="D290" s="61"/>
      <c r="E290" s="61"/>
      <c r="F290" s="61"/>
      <c r="G290" s="61"/>
      <c r="H290" s="294"/>
      <c r="I290" s="294"/>
      <c r="J290" s="294"/>
      <c r="K290" s="294"/>
      <c r="L290" s="294"/>
      <c r="M290" s="294"/>
      <c r="N290" s="294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294"/>
      <c r="AD290" s="61"/>
      <c r="AE290" s="61"/>
      <c r="AF290" s="294"/>
      <c r="AG290" s="61"/>
      <c r="AH290" s="61"/>
      <c r="AI290" s="61"/>
      <c r="AJ290" s="61"/>
      <c r="AK290" s="61"/>
      <c r="AL290" s="61"/>
    </row>
    <row r="291" spans="1:38" ht="12.75">
      <c r="A291" s="61"/>
      <c r="B291" s="61"/>
      <c r="C291" s="61"/>
      <c r="D291" s="61"/>
      <c r="E291" s="61"/>
      <c r="F291" s="61"/>
      <c r="G291" s="61"/>
      <c r="H291" s="294"/>
      <c r="I291" s="294"/>
      <c r="J291" s="294"/>
      <c r="K291" s="294"/>
      <c r="L291" s="294"/>
      <c r="M291" s="294"/>
      <c r="N291" s="294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294"/>
      <c r="AD291" s="61"/>
      <c r="AE291" s="61"/>
      <c r="AF291" s="294"/>
      <c r="AG291" s="61"/>
      <c r="AH291" s="61"/>
      <c r="AI291" s="61"/>
      <c r="AJ291" s="61"/>
      <c r="AK291" s="61"/>
      <c r="AL291" s="61"/>
    </row>
    <row r="292" spans="1:38" ht="12.75">
      <c r="A292" s="61"/>
      <c r="B292" s="61"/>
      <c r="C292" s="61"/>
      <c r="D292" s="61"/>
      <c r="E292" s="61"/>
      <c r="F292" s="61"/>
      <c r="G292" s="61"/>
      <c r="H292" s="294"/>
      <c r="I292" s="294"/>
      <c r="J292" s="294"/>
      <c r="K292" s="294"/>
      <c r="L292" s="294"/>
      <c r="M292" s="294"/>
      <c r="N292" s="294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294"/>
      <c r="AD292" s="61"/>
      <c r="AE292" s="61"/>
      <c r="AF292" s="294"/>
      <c r="AG292" s="61"/>
      <c r="AH292" s="61"/>
      <c r="AI292" s="61"/>
      <c r="AJ292" s="61"/>
      <c r="AK292" s="61"/>
      <c r="AL292" s="61"/>
    </row>
    <row r="293" spans="1:38" ht="12.75">
      <c r="A293" s="61"/>
      <c r="B293" s="61"/>
      <c r="C293" s="61"/>
      <c r="D293" s="61"/>
      <c r="E293" s="61"/>
      <c r="F293" s="61"/>
      <c r="G293" s="61"/>
      <c r="H293" s="294"/>
      <c r="I293" s="294"/>
      <c r="J293" s="294"/>
      <c r="K293" s="294"/>
      <c r="L293" s="294"/>
      <c r="M293" s="294"/>
      <c r="N293" s="294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294"/>
      <c r="AD293" s="61"/>
      <c r="AE293" s="61"/>
      <c r="AF293" s="294"/>
      <c r="AG293" s="61"/>
      <c r="AH293" s="61"/>
      <c r="AI293" s="61"/>
      <c r="AJ293" s="61"/>
      <c r="AK293" s="61"/>
      <c r="AL293" s="61"/>
    </row>
    <row r="294" spans="1:38" ht="12.75">
      <c r="A294" s="61"/>
      <c r="B294" s="61"/>
      <c r="C294" s="61"/>
      <c r="D294" s="61"/>
      <c r="E294" s="61"/>
      <c r="F294" s="61"/>
      <c r="G294" s="61"/>
      <c r="H294" s="294"/>
      <c r="I294" s="294"/>
      <c r="J294" s="294"/>
      <c r="K294" s="294"/>
      <c r="L294" s="294"/>
      <c r="M294" s="294"/>
      <c r="N294" s="294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294"/>
      <c r="AD294" s="61"/>
      <c r="AE294" s="61"/>
      <c r="AF294" s="294"/>
      <c r="AG294" s="61"/>
      <c r="AH294" s="61"/>
      <c r="AI294" s="61"/>
      <c r="AJ294" s="61"/>
      <c r="AK294" s="61"/>
      <c r="AL294" s="61"/>
    </row>
    <row r="295" spans="1:38" ht="12.75">
      <c r="A295" s="61"/>
      <c r="B295" s="61"/>
      <c r="C295" s="61"/>
      <c r="D295" s="61"/>
      <c r="E295" s="61"/>
      <c r="F295" s="61"/>
      <c r="G295" s="61"/>
      <c r="H295" s="294"/>
      <c r="I295" s="294"/>
      <c r="J295" s="294"/>
      <c r="K295" s="294"/>
      <c r="L295" s="294"/>
      <c r="M295" s="294"/>
      <c r="N295" s="294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294"/>
      <c r="AD295" s="61"/>
      <c r="AE295" s="61"/>
      <c r="AF295" s="294"/>
      <c r="AG295" s="61"/>
      <c r="AH295" s="61"/>
      <c r="AI295" s="61"/>
      <c r="AJ295" s="61"/>
      <c r="AK295" s="61"/>
      <c r="AL295" s="61"/>
    </row>
    <row r="296" spans="1:38" ht="12.75">
      <c r="A296" s="61"/>
      <c r="B296" s="61"/>
      <c r="C296" s="61"/>
      <c r="D296" s="61"/>
      <c r="E296" s="61"/>
      <c r="F296" s="61"/>
      <c r="G296" s="61"/>
      <c r="H296" s="294"/>
      <c r="I296" s="294"/>
      <c r="J296" s="294"/>
      <c r="K296" s="294"/>
      <c r="L296" s="294"/>
      <c r="M296" s="294"/>
      <c r="N296" s="294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294"/>
      <c r="AD296" s="61"/>
      <c r="AE296" s="61"/>
      <c r="AF296" s="294"/>
      <c r="AG296" s="61"/>
      <c r="AH296" s="61"/>
      <c r="AI296" s="61"/>
      <c r="AJ296" s="61"/>
      <c r="AK296" s="61"/>
      <c r="AL296" s="61"/>
    </row>
    <row r="297" spans="1:38" ht="12.75">
      <c r="A297" s="61"/>
      <c r="B297" s="61"/>
      <c r="C297" s="61"/>
      <c r="D297" s="61"/>
      <c r="E297" s="61"/>
      <c r="F297" s="61"/>
      <c r="G297" s="61"/>
      <c r="H297" s="294"/>
      <c r="I297" s="294"/>
      <c r="J297" s="294"/>
      <c r="K297" s="294"/>
      <c r="L297" s="294"/>
      <c r="M297" s="294"/>
      <c r="N297" s="294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294"/>
      <c r="AD297" s="61"/>
      <c r="AE297" s="61"/>
      <c r="AF297" s="294"/>
      <c r="AG297" s="61"/>
      <c r="AH297" s="61"/>
      <c r="AI297" s="61"/>
      <c r="AJ297" s="61"/>
      <c r="AK297" s="61"/>
      <c r="AL297" s="61"/>
    </row>
    <row r="298" spans="1:38" ht="12.75">
      <c r="A298" s="61"/>
      <c r="B298" s="61"/>
      <c r="C298" s="61"/>
      <c r="D298" s="61"/>
      <c r="E298" s="61"/>
      <c r="F298" s="61"/>
      <c r="G298" s="61"/>
      <c r="H298" s="294"/>
      <c r="I298" s="294"/>
      <c r="J298" s="294"/>
      <c r="K298" s="294"/>
      <c r="L298" s="294"/>
      <c r="M298" s="294"/>
      <c r="N298" s="294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294"/>
      <c r="AD298" s="61"/>
      <c r="AE298" s="61"/>
      <c r="AF298" s="294"/>
      <c r="AG298" s="61"/>
      <c r="AH298" s="61"/>
      <c r="AI298" s="61"/>
      <c r="AJ298" s="61"/>
      <c r="AK298" s="61"/>
      <c r="AL298" s="61"/>
    </row>
    <row r="299" spans="1:38" ht="12.75">
      <c r="A299" s="61"/>
      <c r="B299" s="61"/>
      <c r="C299" s="61"/>
      <c r="D299" s="61"/>
      <c r="E299" s="61"/>
      <c r="F299" s="61"/>
      <c r="G299" s="61"/>
      <c r="H299" s="294"/>
      <c r="I299" s="294"/>
      <c r="J299" s="294"/>
      <c r="K299" s="294"/>
      <c r="L299" s="294"/>
      <c r="M299" s="294"/>
      <c r="N299" s="294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294"/>
      <c r="AD299" s="61"/>
      <c r="AE299" s="61"/>
      <c r="AF299" s="294"/>
      <c r="AG299" s="61"/>
      <c r="AH299" s="61"/>
      <c r="AI299" s="61"/>
      <c r="AJ299" s="61"/>
      <c r="AK299" s="61"/>
      <c r="AL299" s="61"/>
    </row>
    <row r="300" spans="1:38" ht="12.75">
      <c r="A300" s="61"/>
      <c r="B300" s="61"/>
      <c r="C300" s="61"/>
      <c r="D300" s="61"/>
      <c r="E300" s="61"/>
      <c r="F300" s="61"/>
      <c r="G300" s="61"/>
      <c r="H300" s="294"/>
      <c r="I300" s="294"/>
      <c r="J300" s="294"/>
      <c r="K300" s="294"/>
      <c r="L300" s="294"/>
      <c r="M300" s="294"/>
      <c r="N300" s="294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294"/>
      <c r="AD300" s="61"/>
      <c r="AE300" s="61"/>
      <c r="AF300" s="294"/>
      <c r="AG300" s="61"/>
      <c r="AH300" s="61"/>
      <c r="AI300" s="61"/>
      <c r="AJ300" s="61"/>
      <c r="AK300" s="61"/>
      <c r="AL300" s="61"/>
    </row>
    <row r="301" spans="1:38" ht="12.75">
      <c r="A301" s="61"/>
      <c r="B301" s="61"/>
      <c r="C301" s="61"/>
      <c r="D301" s="61"/>
      <c r="E301" s="61"/>
      <c r="F301" s="61"/>
      <c r="G301" s="61"/>
      <c r="H301" s="294"/>
      <c r="I301" s="294"/>
      <c r="J301" s="294"/>
      <c r="K301" s="294"/>
      <c r="L301" s="294"/>
      <c r="M301" s="294"/>
      <c r="N301" s="294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294"/>
      <c r="AD301" s="61"/>
      <c r="AE301" s="61"/>
      <c r="AF301" s="294"/>
      <c r="AG301" s="61"/>
      <c r="AH301" s="61"/>
      <c r="AI301" s="61"/>
      <c r="AJ301" s="61"/>
      <c r="AK301" s="61"/>
      <c r="AL301" s="61"/>
    </row>
    <row r="302" spans="1:38" ht="12.75">
      <c r="A302" s="61"/>
      <c r="B302" s="61"/>
      <c r="C302" s="61"/>
      <c r="D302" s="61"/>
      <c r="E302" s="61"/>
      <c r="F302" s="61"/>
      <c r="G302" s="61"/>
      <c r="H302" s="294"/>
      <c r="I302" s="294"/>
      <c r="J302" s="294"/>
      <c r="K302" s="294"/>
      <c r="L302" s="294"/>
      <c r="M302" s="294"/>
      <c r="N302" s="294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294"/>
      <c r="AD302" s="61"/>
      <c r="AE302" s="61"/>
      <c r="AF302" s="294"/>
      <c r="AG302" s="61"/>
      <c r="AH302" s="61"/>
      <c r="AI302" s="61"/>
      <c r="AJ302" s="61"/>
      <c r="AK302" s="61"/>
      <c r="AL302" s="61"/>
    </row>
    <row r="303" spans="1:38" ht="12.75">
      <c r="A303" s="61"/>
      <c r="B303" s="61"/>
      <c r="C303" s="61"/>
      <c r="D303" s="61"/>
      <c r="E303" s="61"/>
      <c r="F303" s="61"/>
      <c r="G303" s="61"/>
      <c r="H303" s="294"/>
      <c r="I303" s="294"/>
      <c r="J303" s="294"/>
      <c r="K303" s="294"/>
      <c r="L303" s="294"/>
      <c r="M303" s="294"/>
      <c r="N303" s="294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294"/>
      <c r="AD303" s="61"/>
      <c r="AE303" s="61"/>
      <c r="AF303" s="294"/>
      <c r="AG303" s="61"/>
      <c r="AH303" s="61"/>
      <c r="AI303" s="61"/>
      <c r="AJ303" s="61"/>
      <c r="AK303" s="61"/>
      <c r="AL303" s="61"/>
    </row>
    <row r="304" spans="1:38" ht="12.75">
      <c r="A304" s="61"/>
      <c r="B304" s="61"/>
      <c r="C304" s="61"/>
      <c r="D304" s="61"/>
      <c r="E304" s="61"/>
      <c r="F304" s="61"/>
      <c r="G304" s="61"/>
      <c r="H304" s="294"/>
      <c r="I304" s="294"/>
      <c r="J304" s="294"/>
      <c r="K304" s="294"/>
      <c r="L304" s="294"/>
      <c r="M304" s="294"/>
      <c r="N304" s="294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294"/>
      <c r="AD304" s="61"/>
      <c r="AE304" s="61"/>
      <c r="AF304" s="294"/>
      <c r="AG304" s="61"/>
      <c r="AH304" s="61"/>
      <c r="AI304" s="61"/>
      <c r="AJ304" s="61"/>
      <c r="AK304" s="61"/>
      <c r="AL304" s="61"/>
    </row>
    <row r="305" spans="1:38" ht="12.75">
      <c r="A305" s="61"/>
      <c r="B305" s="61"/>
      <c r="C305" s="61"/>
      <c r="D305" s="61"/>
      <c r="E305" s="61"/>
      <c r="F305" s="61"/>
      <c r="G305" s="61"/>
      <c r="H305" s="294"/>
      <c r="I305" s="294"/>
      <c r="J305" s="294"/>
      <c r="K305" s="294"/>
      <c r="L305" s="294"/>
      <c r="M305" s="294"/>
      <c r="N305" s="294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294"/>
      <c r="AD305" s="61"/>
      <c r="AE305" s="61"/>
      <c r="AF305" s="294"/>
      <c r="AG305" s="61"/>
      <c r="AH305" s="61"/>
      <c r="AI305" s="61"/>
      <c r="AJ305" s="61"/>
      <c r="AK305" s="61"/>
      <c r="AL305" s="61"/>
    </row>
    <row r="306" spans="1:38" ht="12.75">
      <c r="A306" s="61"/>
      <c r="B306" s="61"/>
      <c r="C306" s="61"/>
      <c r="D306" s="61"/>
      <c r="E306" s="61"/>
      <c r="F306" s="61"/>
      <c r="G306" s="61"/>
      <c r="H306" s="294"/>
      <c r="I306" s="294"/>
      <c r="J306" s="294"/>
      <c r="K306" s="294"/>
      <c r="L306" s="294"/>
      <c r="M306" s="294"/>
      <c r="N306" s="294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294"/>
      <c r="AD306" s="61"/>
      <c r="AE306" s="61"/>
      <c r="AF306" s="294"/>
      <c r="AG306" s="61"/>
      <c r="AH306" s="61"/>
      <c r="AI306" s="61"/>
      <c r="AJ306" s="61"/>
      <c r="AK306" s="61"/>
      <c r="AL306" s="61"/>
    </row>
    <row r="307" spans="1:38" ht="12.75">
      <c r="A307" s="61"/>
      <c r="B307" s="61"/>
      <c r="C307" s="61"/>
      <c r="D307" s="61"/>
      <c r="E307" s="61"/>
      <c r="F307" s="61"/>
      <c r="G307" s="61"/>
      <c r="H307" s="294"/>
      <c r="I307" s="294"/>
      <c r="J307" s="294"/>
      <c r="K307" s="294"/>
      <c r="L307" s="294"/>
      <c r="M307" s="294"/>
      <c r="N307" s="294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294"/>
      <c r="AD307" s="61"/>
      <c r="AE307" s="61"/>
      <c r="AF307" s="294"/>
      <c r="AG307" s="61"/>
      <c r="AH307" s="61"/>
      <c r="AI307" s="61"/>
      <c r="AJ307" s="61"/>
      <c r="AK307" s="61"/>
      <c r="AL307" s="61"/>
    </row>
    <row r="308" spans="1:38" ht="12.75">
      <c r="A308" s="61"/>
      <c r="B308" s="61"/>
      <c r="C308" s="61"/>
      <c r="D308" s="61"/>
      <c r="E308" s="61"/>
      <c r="F308" s="61"/>
      <c r="G308" s="61"/>
      <c r="H308" s="294"/>
      <c r="I308" s="294"/>
      <c r="J308" s="294"/>
      <c r="K308" s="294"/>
      <c r="L308" s="294"/>
      <c r="M308" s="294"/>
      <c r="N308" s="294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294"/>
      <c r="AD308" s="61"/>
      <c r="AE308" s="61"/>
      <c r="AF308" s="294"/>
      <c r="AG308" s="61"/>
      <c r="AH308" s="61"/>
      <c r="AI308" s="61"/>
      <c r="AJ308" s="61"/>
      <c r="AK308" s="61"/>
      <c r="AL308" s="61"/>
    </row>
    <row r="309" spans="1:38" ht="12.75">
      <c r="A309" s="61"/>
      <c r="B309" s="61"/>
      <c r="C309" s="61"/>
      <c r="D309" s="61"/>
      <c r="E309" s="61"/>
      <c r="F309" s="61"/>
      <c r="G309" s="61"/>
      <c r="H309" s="294"/>
      <c r="I309" s="294"/>
      <c r="J309" s="294"/>
      <c r="K309" s="294"/>
      <c r="L309" s="294"/>
      <c r="M309" s="294"/>
      <c r="N309" s="294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294"/>
      <c r="AD309" s="61"/>
      <c r="AE309" s="61"/>
      <c r="AF309" s="294"/>
      <c r="AG309" s="61"/>
      <c r="AH309" s="61"/>
      <c r="AI309" s="61"/>
      <c r="AJ309" s="61"/>
      <c r="AK309" s="61"/>
      <c r="AL309" s="61"/>
    </row>
    <row r="310" spans="1:38" ht="12.75">
      <c r="A310" s="61"/>
      <c r="B310" s="61"/>
      <c r="C310" s="61"/>
      <c r="D310" s="61"/>
      <c r="E310" s="61"/>
      <c r="F310" s="61"/>
      <c r="G310" s="61"/>
      <c r="H310" s="294"/>
      <c r="I310" s="294"/>
      <c r="J310" s="294"/>
      <c r="K310" s="294"/>
      <c r="L310" s="294"/>
      <c r="M310" s="294"/>
      <c r="N310" s="294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294"/>
      <c r="AD310" s="61"/>
      <c r="AE310" s="61"/>
      <c r="AF310" s="294"/>
      <c r="AG310" s="61"/>
      <c r="AH310" s="61"/>
      <c r="AI310" s="61"/>
      <c r="AJ310" s="61"/>
      <c r="AK310" s="61"/>
      <c r="AL310" s="61"/>
    </row>
    <row r="311" spans="1:38" ht="12.75">
      <c r="A311" s="61"/>
      <c r="B311" s="61"/>
      <c r="C311" s="61"/>
      <c r="D311" s="61"/>
      <c r="E311" s="61"/>
      <c r="F311" s="61"/>
      <c r="G311" s="61"/>
      <c r="H311" s="294"/>
      <c r="I311" s="294"/>
      <c r="J311" s="294"/>
      <c r="K311" s="294"/>
      <c r="L311" s="294"/>
      <c r="M311" s="294"/>
      <c r="N311" s="294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294"/>
      <c r="AD311" s="61"/>
      <c r="AE311" s="61"/>
      <c r="AF311" s="294"/>
      <c r="AG311" s="61"/>
      <c r="AH311" s="61"/>
      <c r="AI311" s="61"/>
      <c r="AJ311" s="61"/>
      <c r="AK311" s="61"/>
      <c r="AL311" s="61"/>
    </row>
    <row r="312" spans="1:38" ht="12.75">
      <c r="A312" s="61"/>
      <c r="B312" s="61"/>
      <c r="C312" s="61"/>
      <c r="D312" s="61"/>
      <c r="E312" s="61"/>
      <c r="F312" s="61"/>
      <c r="G312" s="61"/>
      <c r="H312" s="294"/>
      <c r="I312" s="294"/>
      <c r="J312" s="294"/>
      <c r="K312" s="294"/>
      <c r="L312" s="294"/>
      <c r="M312" s="294"/>
      <c r="N312" s="294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294"/>
      <c r="AD312" s="61"/>
      <c r="AE312" s="61"/>
      <c r="AF312" s="294"/>
      <c r="AG312" s="61"/>
      <c r="AH312" s="61"/>
      <c r="AI312" s="61"/>
      <c r="AJ312" s="61"/>
      <c r="AK312" s="61"/>
      <c r="AL312" s="61"/>
    </row>
    <row r="313" spans="1:38" ht="12.75">
      <c r="A313" s="61"/>
      <c r="B313" s="61"/>
      <c r="C313" s="61"/>
      <c r="D313" s="61"/>
      <c r="E313" s="61"/>
      <c r="F313" s="61"/>
      <c r="G313" s="61"/>
      <c r="H313" s="294"/>
      <c r="I313" s="294"/>
      <c r="J313" s="294"/>
      <c r="K313" s="294"/>
      <c r="L313" s="294"/>
      <c r="M313" s="294"/>
      <c r="N313" s="294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294"/>
      <c r="AD313" s="61"/>
      <c r="AE313" s="61"/>
      <c r="AF313" s="294"/>
      <c r="AG313" s="61"/>
      <c r="AH313" s="61"/>
      <c r="AI313" s="61"/>
      <c r="AJ313" s="61"/>
      <c r="AK313" s="61"/>
      <c r="AL313" s="61"/>
    </row>
    <row r="314" spans="1:38" ht="12.75">
      <c r="A314" s="61"/>
      <c r="B314" s="61"/>
      <c r="C314" s="61"/>
      <c r="D314" s="61"/>
      <c r="E314" s="61"/>
      <c r="F314" s="61"/>
      <c r="G314" s="61"/>
      <c r="H314" s="294"/>
      <c r="I314" s="294"/>
      <c r="J314" s="294"/>
      <c r="K314" s="294"/>
      <c r="L314" s="294"/>
      <c r="M314" s="294"/>
      <c r="N314" s="294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294"/>
      <c r="AD314" s="61"/>
      <c r="AE314" s="61"/>
      <c r="AF314" s="294"/>
      <c r="AG314" s="61"/>
      <c r="AH314" s="61"/>
      <c r="AI314" s="61"/>
      <c r="AJ314" s="61"/>
      <c r="AK314" s="61"/>
      <c r="AL314" s="61"/>
    </row>
    <row r="315" spans="1:38" ht="12.75">
      <c r="A315" s="61"/>
      <c r="B315" s="61"/>
      <c r="C315" s="61"/>
      <c r="D315" s="61"/>
      <c r="E315" s="61"/>
      <c r="F315" s="61"/>
      <c r="G315" s="61"/>
      <c r="H315" s="294"/>
      <c r="I315" s="294"/>
      <c r="J315" s="294"/>
      <c r="K315" s="294"/>
      <c r="L315" s="294"/>
      <c r="M315" s="294"/>
      <c r="N315" s="294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294"/>
      <c r="AD315" s="61"/>
      <c r="AE315" s="61"/>
      <c r="AF315" s="294"/>
      <c r="AG315" s="61"/>
      <c r="AH315" s="61"/>
      <c r="AI315" s="61"/>
      <c r="AJ315" s="61"/>
      <c r="AK315" s="61"/>
      <c r="AL315" s="61"/>
    </row>
    <row r="316" spans="1:38" ht="12.75">
      <c r="A316" s="61"/>
      <c r="B316" s="61"/>
      <c r="C316" s="61"/>
      <c r="D316" s="61"/>
      <c r="E316" s="61"/>
      <c r="F316" s="61"/>
      <c r="G316" s="61"/>
      <c r="H316" s="294"/>
      <c r="I316" s="294"/>
      <c r="J316" s="294"/>
      <c r="K316" s="294"/>
      <c r="L316" s="294"/>
      <c r="M316" s="294"/>
      <c r="N316" s="294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294"/>
      <c r="AD316" s="61"/>
      <c r="AE316" s="61"/>
      <c r="AF316" s="294"/>
      <c r="AG316" s="61"/>
      <c r="AH316" s="61"/>
      <c r="AI316" s="61"/>
      <c r="AJ316" s="61"/>
      <c r="AK316" s="61"/>
      <c r="AL316" s="61"/>
    </row>
    <row r="317" spans="1:38" ht="12.75">
      <c r="A317" s="61"/>
      <c r="B317" s="61"/>
      <c r="C317" s="61"/>
      <c r="D317" s="61"/>
      <c r="E317" s="61"/>
      <c r="F317" s="61"/>
      <c r="G317" s="61"/>
      <c r="H317" s="294"/>
      <c r="I317" s="294"/>
      <c r="J317" s="294"/>
      <c r="K317" s="294"/>
      <c r="L317" s="294"/>
      <c r="M317" s="294"/>
      <c r="N317" s="294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294"/>
      <c r="AD317" s="61"/>
      <c r="AE317" s="61"/>
      <c r="AF317" s="294"/>
      <c r="AG317" s="61"/>
      <c r="AH317" s="61"/>
      <c r="AI317" s="61"/>
      <c r="AJ317" s="61"/>
      <c r="AK317" s="61"/>
      <c r="AL317" s="61"/>
    </row>
    <row r="318" spans="1:38" ht="12.75">
      <c r="A318" s="61"/>
      <c r="B318" s="61"/>
      <c r="C318" s="61"/>
      <c r="D318" s="61"/>
      <c r="E318" s="61"/>
      <c r="F318" s="61"/>
      <c r="G318" s="61"/>
      <c r="H318" s="294"/>
      <c r="I318" s="294"/>
      <c r="J318" s="294"/>
      <c r="K318" s="294"/>
      <c r="L318" s="294"/>
      <c r="M318" s="294"/>
      <c r="N318" s="294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294"/>
      <c r="AD318" s="61"/>
      <c r="AE318" s="61"/>
      <c r="AF318" s="294"/>
      <c r="AG318" s="61"/>
      <c r="AH318" s="61"/>
      <c r="AI318" s="61"/>
      <c r="AJ318" s="61"/>
      <c r="AK318" s="61"/>
      <c r="AL318" s="61"/>
    </row>
    <row r="319" spans="1:38" ht="12.75">
      <c r="A319" s="61"/>
      <c r="B319" s="61"/>
      <c r="C319" s="61"/>
      <c r="D319" s="61"/>
      <c r="E319" s="61"/>
      <c r="F319" s="61"/>
      <c r="G319" s="61"/>
      <c r="H319" s="294"/>
      <c r="I319" s="294"/>
      <c r="J319" s="294"/>
      <c r="K319" s="294"/>
      <c r="L319" s="294"/>
      <c r="M319" s="294"/>
      <c r="N319" s="294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294"/>
      <c r="AD319" s="61"/>
      <c r="AE319" s="61"/>
      <c r="AF319" s="294"/>
      <c r="AG319" s="61"/>
      <c r="AH319" s="61"/>
      <c r="AI319" s="61"/>
      <c r="AJ319" s="61"/>
      <c r="AK319" s="61"/>
      <c r="AL319" s="61"/>
    </row>
    <row r="320" spans="1:38" ht="12.75">
      <c r="A320" s="61"/>
      <c r="B320" s="61"/>
      <c r="C320" s="61"/>
      <c r="D320" s="61"/>
      <c r="E320" s="61"/>
      <c r="F320" s="61"/>
      <c r="G320" s="61"/>
      <c r="H320" s="294"/>
      <c r="I320" s="294"/>
      <c r="J320" s="294"/>
      <c r="K320" s="294"/>
      <c r="L320" s="294"/>
      <c r="M320" s="294"/>
      <c r="N320" s="294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294"/>
      <c r="AD320" s="61"/>
      <c r="AE320" s="61"/>
      <c r="AF320" s="294"/>
      <c r="AG320" s="61"/>
      <c r="AH320" s="61"/>
      <c r="AI320" s="61"/>
      <c r="AJ320" s="61"/>
      <c r="AK320" s="61"/>
      <c r="AL320" s="61"/>
    </row>
    <row r="321" spans="1:38" ht="12.75">
      <c r="A321" s="61"/>
      <c r="B321" s="61"/>
      <c r="C321" s="61"/>
      <c r="D321" s="61"/>
      <c r="E321" s="61"/>
      <c r="F321" s="61"/>
      <c r="G321" s="61"/>
      <c r="H321" s="294"/>
      <c r="I321" s="294"/>
      <c r="J321" s="294"/>
      <c r="K321" s="294"/>
      <c r="L321" s="294"/>
      <c r="M321" s="294"/>
      <c r="N321" s="294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294"/>
      <c r="AD321" s="61"/>
      <c r="AE321" s="61"/>
      <c r="AF321" s="294"/>
      <c r="AG321" s="61"/>
      <c r="AH321" s="61"/>
      <c r="AI321" s="61"/>
      <c r="AJ321" s="61"/>
      <c r="AK321" s="61"/>
      <c r="AL321" s="61"/>
    </row>
    <row r="322" spans="1:38" ht="12.75">
      <c r="A322" s="61"/>
      <c r="B322" s="61"/>
      <c r="C322" s="61"/>
      <c r="D322" s="61"/>
      <c r="E322" s="61"/>
      <c r="F322" s="61"/>
      <c r="G322" s="61"/>
      <c r="H322" s="294"/>
      <c r="I322" s="294"/>
      <c r="J322" s="294"/>
      <c r="K322" s="294"/>
      <c r="L322" s="294"/>
      <c r="M322" s="294"/>
      <c r="N322" s="294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294"/>
      <c r="AD322" s="61"/>
      <c r="AE322" s="61"/>
      <c r="AF322" s="294"/>
      <c r="AG322" s="61"/>
      <c r="AH322" s="61"/>
      <c r="AI322" s="61"/>
      <c r="AJ322" s="61"/>
      <c r="AK322" s="61"/>
      <c r="AL322" s="61"/>
    </row>
    <row r="323" spans="1:38" ht="12.75">
      <c r="A323" s="61"/>
      <c r="B323" s="61"/>
      <c r="C323" s="61"/>
      <c r="D323" s="61"/>
      <c r="E323" s="61"/>
      <c r="F323" s="61"/>
      <c r="G323" s="61"/>
      <c r="H323" s="294"/>
      <c r="I323" s="294"/>
      <c r="J323" s="294"/>
      <c r="K323" s="294"/>
      <c r="L323" s="294"/>
      <c r="M323" s="294"/>
      <c r="N323" s="294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294"/>
      <c r="AD323" s="61"/>
      <c r="AE323" s="61"/>
      <c r="AF323" s="294"/>
      <c r="AG323" s="61"/>
      <c r="AH323" s="61"/>
      <c r="AI323" s="61"/>
      <c r="AJ323" s="61"/>
      <c r="AK323" s="61"/>
      <c r="AL323" s="61"/>
    </row>
    <row r="324" spans="1:38" ht="12.75">
      <c r="A324" s="61"/>
      <c r="B324" s="61"/>
      <c r="C324" s="61"/>
      <c r="D324" s="61"/>
      <c r="E324" s="61"/>
      <c r="F324" s="61"/>
      <c r="G324" s="61"/>
      <c r="H324" s="294"/>
      <c r="I324" s="294"/>
      <c r="J324" s="294"/>
      <c r="K324" s="294"/>
      <c r="L324" s="294"/>
      <c r="M324" s="294"/>
      <c r="N324" s="294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294"/>
      <c r="AD324" s="61"/>
      <c r="AE324" s="61"/>
      <c r="AF324" s="294"/>
      <c r="AG324" s="61"/>
      <c r="AH324" s="61"/>
      <c r="AI324" s="61"/>
      <c r="AJ324" s="61"/>
      <c r="AK324" s="61"/>
      <c r="AL324" s="61"/>
    </row>
    <row r="325" spans="1:38" ht="12.75">
      <c r="A325" s="61"/>
      <c r="B325" s="61"/>
      <c r="C325" s="61"/>
      <c r="D325" s="61"/>
      <c r="E325" s="61"/>
      <c r="F325" s="61"/>
      <c r="G325" s="61"/>
      <c r="H325" s="294"/>
      <c r="I325" s="294"/>
      <c r="J325" s="294"/>
      <c r="K325" s="294"/>
      <c r="L325" s="294"/>
      <c r="M325" s="294"/>
      <c r="N325" s="294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294"/>
      <c r="AD325" s="61"/>
      <c r="AE325" s="61"/>
      <c r="AF325" s="294"/>
      <c r="AG325" s="61"/>
      <c r="AH325" s="61"/>
      <c r="AI325" s="61"/>
      <c r="AJ325" s="61"/>
      <c r="AK325" s="61"/>
      <c r="AL325" s="61"/>
    </row>
    <row r="326" spans="1:38" ht="12.75">
      <c r="A326" s="61"/>
      <c r="B326" s="61"/>
      <c r="C326" s="61"/>
      <c r="D326" s="61"/>
      <c r="E326" s="61"/>
      <c r="F326" s="61"/>
      <c r="G326" s="61"/>
      <c r="H326" s="294"/>
      <c r="I326" s="294"/>
      <c r="J326" s="294"/>
      <c r="K326" s="294"/>
      <c r="L326" s="294"/>
      <c r="M326" s="294"/>
      <c r="N326" s="294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294"/>
      <c r="AD326" s="61"/>
      <c r="AE326" s="61"/>
      <c r="AF326" s="294"/>
      <c r="AG326" s="61"/>
      <c r="AH326" s="61"/>
      <c r="AI326" s="61"/>
      <c r="AJ326" s="61"/>
      <c r="AK326" s="61"/>
      <c r="AL326" s="61"/>
    </row>
    <row r="327" spans="1:38" ht="12.75">
      <c r="A327" s="61"/>
      <c r="B327" s="61"/>
      <c r="C327" s="61"/>
      <c r="D327" s="61"/>
      <c r="E327" s="61"/>
      <c r="F327" s="61"/>
      <c r="G327" s="61"/>
      <c r="H327" s="294"/>
      <c r="I327" s="294"/>
      <c r="J327" s="294"/>
      <c r="K327" s="294"/>
      <c r="L327" s="294"/>
      <c r="M327" s="294"/>
      <c r="N327" s="294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294"/>
      <c r="AD327" s="61"/>
      <c r="AE327" s="61"/>
      <c r="AF327" s="294"/>
      <c r="AG327" s="61"/>
      <c r="AH327" s="61"/>
      <c r="AI327" s="61"/>
      <c r="AJ327" s="61"/>
      <c r="AK327" s="61"/>
      <c r="AL327" s="61"/>
    </row>
    <row r="328" spans="1:38" ht="12.75">
      <c r="A328" s="61"/>
      <c r="B328" s="61"/>
      <c r="C328" s="61"/>
      <c r="D328" s="61"/>
      <c r="E328" s="61"/>
      <c r="F328" s="61"/>
      <c r="G328" s="61"/>
      <c r="H328" s="294"/>
      <c r="I328" s="294"/>
      <c r="J328" s="294"/>
      <c r="K328" s="294"/>
      <c r="L328" s="294"/>
      <c r="M328" s="294"/>
      <c r="N328" s="294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294"/>
      <c r="AD328" s="61"/>
      <c r="AE328" s="61"/>
      <c r="AF328" s="294"/>
      <c r="AG328" s="61"/>
      <c r="AH328" s="61"/>
      <c r="AI328" s="61"/>
      <c r="AJ328" s="61"/>
      <c r="AK328" s="61"/>
      <c r="AL328" s="61"/>
    </row>
    <row r="329" spans="1:38" ht="12.75">
      <c r="A329" s="61"/>
      <c r="B329" s="61"/>
      <c r="C329" s="61"/>
      <c r="D329" s="61"/>
      <c r="E329" s="61"/>
      <c r="F329" s="61"/>
      <c r="G329" s="61"/>
      <c r="H329" s="294"/>
      <c r="I329" s="294"/>
      <c r="J329" s="294"/>
      <c r="K329" s="294"/>
      <c r="L329" s="294"/>
      <c r="M329" s="294"/>
      <c r="N329" s="294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294"/>
      <c r="AD329" s="61"/>
      <c r="AE329" s="61"/>
      <c r="AF329" s="294"/>
      <c r="AG329" s="61"/>
      <c r="AH329" s="61"/>
      <c r="AI329" s="61"/>
      <c r="AJ329" s="61"/>
      <c r="AK329" s="61"/>
      <c r="AL329" s="61"/>
    </row>
    <row r="330" spans="1:38" ht="12.75">
      <c r="A330" s="61"/>
      <c r="B330" s="61"/>
      <c r="C330" s="61"/>
      <c r="D330" s="61"/>
      <c r="E330" s="61"/>
      <c r="F330" s="61"/>
      <c r="G330" s="61"/>
      <c r="H330" s="294"/>
      <c r="I330" s="294"/>
      <c r="J330" s="294"/>
      <c r="K330" s="294"/>
      <c r="L330" s="294"/>
      <c r="M330" s="294"/>
      <c r="N330" s="294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294"/>
      <c r="AD330" s="61"/>
      <c r="AE330" s="61"/>
      <c r="AF330" s="294"/>
      <c r="AG330" s="61"/>
      <c r="AH330" s="61"/>
      <c r="AI330" s="61"/>
      <c r="AJ330" s="61"/>
      <c r="AK330" s="61"/>
      <c r="AL330" s="61"/>
    </row>
    <row r="331" spans="1:38" ht="12.75">
      <c r="A331" s="61"/>
      <c r="B331" s="61"/>
      <c r="C331" s="61"/>
      <c r="D331" s="61"/>
      <c r="E331" s="61"/>
      <c r="F331" s="61"/>
      <c r="G331" s="61"/>
      <c r="H331" s="294"/>
      <c r="I331" s="294"/>
      <c r="J331" s="294"/>
      <c r="K331" s="294"/>
      <c r="L331" s="294"/>
      <c r="M331" s="294"/>
      <c r="N331" s="294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294"/>
      <c r="AD331" s="61"/>
      <c r="AE331" s="61"/>
      <c r="AF331" s="294"/>
      <c r="AG331" s="61"/>
      <c r="AH331" s="61"/>
      <c r="AI331" s="61"/>
      <c r="AJ331" s="61"/>
      <c r="AK331" s="61"/>
      <c r="AL331" s="61"/>
    </row>
    <row r="332" spans="1:38" ht="12.75">
      <c r="A332" s="61"/>
      <c r="B332" s="61"/>
      <c r="C332" s="61"/>
      <c r="D332" s="61"/>
      <c r="E332" s="61"/>
      <c r="F332" s="61"/>
      <c r="G332" s="61"/>
      <c r="H332" s="294"/>
      <c r="I332" s="294"/>
      <c r="J332" s="294"/>
      <c r="K332" s="294"/>
      <c r="L332" s="294"/>
      <c r="M332" s="294"/>
      <c r="N332" s="294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294"/>
      <c r="AD332" s="61"/>
      <c r="AE332" s="61"/>
      <c r="AF332" s="294"/>
      <c r="AG332" s="61"/>
      <c r="AH332" s="61"/>
      <c r="AI332" s="61"/>
      <c r="AJ332" s="61"/>
      <c r="AK332" s="61"/>
      <c r="AL332" s="61"/>
    </row>
    <row r="333" spans="1:38" ht="12.75">
      <c r="A333" s="61"/>
      <c r="B333" s="61"/>
      <c r="C333" s="61"/>
      <c r="D333" s="61"/>
      <c r="E333" s="61"/>
      <c r="F333" s="61"/>
      <c r="G333" s="61"/>
      <c r="H333" s="294"/>
      <c r="I333" s="294"/>
      <c r="J333" s="294"/>
      <c r="K333" s="294"/>
      <c r="L333" s="294"/>
      <c r="M333" s="294"/>
      <c r="N333" s="294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294"/>
      <c r="AD333" s="61"/>
      <c r="AE333" s="61"/>
      <c r="AF333" s="294"/>
      <c r="AG333" s="61"/>
      <c r="AH333" s="61"/>
      <c r="AI333" s="61"/>
      <c r="AJ333" s="61"/>
      <c r="AK333" s="61"/>
      <c r="AL333" s="61"/>
    </row>
    <row r="334" spans="1:38" ht="12.75">
      <c r="A334" s="61"/>
      <c r="B334" s="61"/>
      <c r="C334" s="61"/>
      <c r="D334" s="61"/>
      <c r="E334" s="61"/>
      <c r="F334" s="61"/>
      <c r="G334" s="61"/>
      <c r="H334" s="294"/>
      <c r="I334" s="294"/>
      <c r="J334" s="294"/>
      <c r="K334" s="294"/>
      <c r="L334" s="294"/>
      <c r="M334" s="294"/>
      <c r="N334" s="294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294"/>
      <c r="AD334" s="61"/>
      <c r="AE334" s="61"/>
      <c r="AF334" s="294"/>
      <c r="AG334" s="61"/>
      <c r="AH334" s="61"/>
      <c r="AI334" s="61"/>
      <c r="AJ334" s="61"/>
      <c r="AK334" s="61"/>
      <c r="AL334" s="61"/>
    </row>
    <row r="335" spans="1:38" ht="12.75">
      <c r="A335" s="61"/>
      <c r="B335" s="61"/>
      <c r="C335" s="61"/>
      <c r="D335" s="61"/>
      <c r="E335" s="61"/>
      <c r="F335" s="61"/>
      <c r="G335" s="61"/>
      <c r="H335" s="294"/>
      <c r="I335" s="294"/>
      <c r="J335" s="294"/>
      <c r="K335" s="294"/>
      <c r="L335" s="294"/>
      <c r="M335" s="294"/>
      <c r="N335" s="294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294"/>
      <c r="AD335" s="61"/>
      <c r="AE335" s="61"/>
      <c r="AF335" s="294"/>
      <c r="AG335" s="61"/>
      <c r="AH335" s="61"/>
      <c r="AI335" s="61"/>
      <c r="AJ335" s="61"/>
      <c r="AK335" s="61"/>
      <c r="AL335" s="61"/>
    </row>
    <row r="336" spans="1:38" ht="12.75">
      <c r="A336" s="61"/>
      <c r="B336" s="61"/>
      <c r="C336" s="61"/>
      <c r="D336" s="61"/>
      <c r="E336" s="61"/>
      <c r="F336" s="61"/>
      <c r="G336" s="61"/>
      <c r="H336" s="294"/>
      <c r="I336" s="294"/>
      <c r="J336" s="294"/>
      <c r="K336" s="294"/>
      <c r="L336" s="294"/>
      <c r="M336" s="294"/>
      <c r="N336" s="294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294"/>
      <c r="AD336" s="61"/>
      <c r="AE336" s="61"/>
      <c r="AF336" s="294"/>
      <c r="AG336" s="61"/>
      <c r="AH336" s="61"/>
      <c r="AI336" s="61"/>
      <c r="AJ336" s="61"/>
      <c r="AK336" s="61"/>
      <c r="AL336" s="61"/>
    </row>
    <row r="337" spans="1:38" ht="12.75">
      <c r="A337" s="61"/>
      <c r="B337" s="61"/>
      <c r="C337" s="61"/>
      <c r="D337" s="61"/>
      <c r="E337" s="61"/>
      <c r="F337" s="61"/>
      <c r="G337" s="61"/>
      <c r="H337" s="294"/>
      <c r="I337" s="294"/>
      <c r="J337" s="294"/>
      <c r="K337" s="294"/>
      <c r="L337" s="294"/>
      <c r="M337" s="294"/>
      <c r="N337" s="294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294"/>
      <c r="AD337" s="61"/>
      <c r="AE337" s="61"/>
      <c r="AF337" s="294"/>
      <c r="AG337" s="61"/>
      <c r="AH337" s="61"/>
      <c r="AI337" s="61"/>
      <c r="AJ337" s="61"/>
      <c r="AK337" s="61"/>
      <c r="AL337" s="61"/>
    </row>
    <row r="338" spans="1:38" ht="12.75">
      <c r="A338" s="61"/>
      <c r="B338" s="61"/>
      <c r="C338" s="61"/>
      <c r="D338" s="61"/>
      <c r="E338" s="61"/>
      <c r="F338" s="61"/>
      <c r="G338" s="61"/>
      <c r="H338" s="294"/>
      <c r="I338" s="294"/>
      <c r="J338" s="294"/>
      <c r="K338" s="294"/>
      <c r="L338" s="294"/>
      <c r="M338" s="294"/>
      <c r="N338" s="294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294"/>
      <c r="AD338" s="61"/>
      <c r="AE338" s="61"/>
      <c r="AF338" s="294"/>
      <c r="AG338" s="61"/>
      <c r="AH338" s="61"/>
      <c r="AI338" s="61"/>
      <c r="AJ338" s="61"/>
      <c r="AK338" s="61"/>
      <c r="AL338" s="61"/>
    </row>
    <row r="339" spans="1:38" ht="12.75">
      <c r="A339" s="61"/>
      <c r="B339" s="61"/>
      <c r="C339" s="61"/>
      <c r="D339" s="61"/>
      <c r="E339" s="61"/>
      <c r="F339" s="61"/>
      <c r="G339" s="61"/>
      <c r="H339" s="294"/>
      <c r="I339" s="294"/>
      <c r="J339" s="294"/>
      <c r="K339" s="294"/>
      <c r="L339" s="294"/>
      <c r="M339" s="294"/>
      <c r="N339" s="294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294"/>
      <c r="AD339" s="61"/>
      <c r="AE339" s="61"/>
      <c r="AF339" s="294"/>
      <c r="AG339" s="61"/>
      <c r="AH339" s="61"/>
      <c r="AI339" s="61"/>
      <c r="AJ339" s="61"/>
      <c r="AK339" s="61"/>
      <c r="AL339" s="61"/>
    </row>
    <row r="340" spans="1:38" ht="12.75">
      <c r="A340" s="61"/>
      <c r="B340" s="61"/>
      <c r="C340" s="61"/>
      <c r="D340" s="61"/>
      <c r="E340" s="61"/>
      <c r="F340" s="61"/>
      <c r="G340" s="61"/>
      <c r="H340" s="294"/>
      <c r="I340" s="294"/>
      <c r="J340" s="294"/>
      <c r="K340" s="294"/>
      <c r="L340" s="294"/>
      <c r="M340" s="294"/>
      <c r="N340" s="294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294"/>
      <c r="AD340" s="61"/>
      <c r="AE340" s="61"/>
      <c r="AF340" s="294"/>
      <c r="AG340" s="61"/>
      <c r="AH340" s="61"/>
      <c r="AI340" s="61"/>
      <c r="AJ340" s="61"/>
      <c r="AK340" s="61"/>
      <c r="AL340" s="61"/>
    </row>
    <row r="341" spans="1:38" ht="12.75">
      <c r="A341" s="61"/>
      <c r="B341" s="61"/>
      <c r="C341" s="61"/>
      <c r="D341" s="61"/>
      <c r="E341" s="61"/>
      <c r="F341" s="61"/>
      <c r="G341" s="61"/>
      <c r="H341" s="294"/>
      <c r="I341" s="294"/>
      <c r="J341" s="294"/>
      <c r="K341" s="294"/>
      <c r="L341" s="294"/>
      <c r="M341" s="294"/>
      <c r="N341" s="294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294"/>
      <c r="AD341" s="61"/>
      <c r="AE341" s="61"/>
      <c r="AF341" s="294"/>
      <c r="AG341" s="61"/>
      <c r="AH341" s="61"/>
      <c r="AI341" s="61"/>
      <c r="AJ341" s="61"/>
      <c r="AK341" s="61"/>
      <c r="AL341" s="61"/>
    </row>
    <row r="342" spans="1:38" ht="12.75">
      <c r="A342" s="61"/>
      <c r="B342" s="61"/>
      <c r="C342" s="61"/>
      <c r="D342" s="61"/>
      <c r="E342" s="61"/>
      <c r="F342" s="61"/>
      <c r="G342" s="61"/>
      <c r="H342" s="294"/>
      <c r="I342" s="294"/>
      <c r="J342" s="294"/>
      <c r="K342" s="294"/>
      <c r="L342" s="294"/>
      <c r="M342" s="294"/>
      <c r="N342" s="294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294"/>
      <c r="AD342" s="61"/>
      <c r="AE342" s="61"/>
      <c r="AF342" s="294"/>
      <c r="AG342" s="61"/>
      <c r="AH342" s="61"/>
      <c r="AI342" s="61"/>
      <c r="AJ342" s="61"/>
      <c r="AK342" s="61"/>
      <c r="AL342" s="61"/>
    </row>
    <row r="343" spans="1:38" ht="12.75">
      <c r="A343" s="61"/>
      <c r="B343" s="61"/>
      <c r="C343" s="61"/>
      <c r="D343" s="61"/>
      <c r="E343" s="61"/>
      <c r="F343" s="61"/>
      <c r="G343" s="61"/>
      <c r="H343" s="294"/>
      <c r="I343" s="294"/>
      <c r="J343" s="294"/>
      <c r="K343" s="294"/>
      <c r="L343" s="294"/>
      <c r="M343" s="294"/>
      <c r="N343" s="294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294"/>
      <c r="AD343" s="61"/>
      <c r="AE343" s="61"/>
      <c r="AF343" s="294"/>
      <c r="AG343" s="61"/>
      <c r="AH343" s="61"/>
      <c r="AI343" s="61"/>
      <c r="AJ343" s="61"/>
      <c r="AK343" s="61"/>
      <c r="AL343" s="61"/>
    </row>
    <row r="344" spans="1:38" ht="12.75">
      <c r="A344" s="61"/>
      <c r="B344" s="61"/>
      <c r="C344" s="61"/>
      <c r="D344" s="61"/>
      <c r="E344" s="61"/>
      <c r="F344" s="61"/>
      <c r="G344" s="61"/>
      <c r="H344" s="294"/>
      <c r="I344" s="294"/>
      <c r="J344" s="294"/>
      <c r="K344" s="294"/>
      <c r="L344" s="294"/>
      <c r="M344" s="294"/>
      <c r="N344" s="294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294"/>
      <c r="AD344" s="61"/>
      <c r="AE344" s="61"/>
      <c r="AF344" s="294"/>
      <c r="AG344" s="61"/>
      <c r="AH344" s="61"/>
      <c r="AI344" s="61"/>
      <c r="AJ344" s="61"/>
      <c r="AK344" s="61"/>
      <c r="AL344" s="61"/>
    </row>
    <row r="345" spans="1:38" ht="12.75">
      <c r="A345" s="61"/>
      <c r="B345" s="61"/>
      <c r="C345" s="61"/>
      <c r="D345" s="61"/>
      <c r="E345" s="61"/>
      <c r="F345" s="61"/>
      <c r="G345" s="61"/>
      <c r="H345" s="294"/>
      <c r="I345" s="294"/>
      <c r="J345" s="294"/>
      <c r="K345" s="294"/>
      <c r="L345" s="294"/>
      <c r="M345" s="294"/>
      <c r="N345" s="294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294"/>
      <c r="AD345" s="61"/>
      <c r="AE345" s="61"/>
      <c r="AF345" s="294"/>
      <c r="AG345" s="61"/>
      <c r="AH345" s="61"/>
      <c r="AI345" s="61"/>
      <c r="AJ345" s="61"/>
      <c r="AK345" s="61"/>
      <c r="AL345" s="61"/>
    </row>
    <row r="346" spans="1:38" ht="12.75">
      <c r="A346" s="61"/>
      <c r="B346" s="61"/>
      <c r="C346" s="61"/>
      <c r="D346" s="61"/>
      <c r="E346" s="61"/>
      <c r="F346" s="61"/>
      <c r="G346" s="61"/>
      <c r="H346" s="294"/>
      <c r="I346" s="294"/>
      <c r="J346" s="294"/>
      <c r="K346" s="294"/>
      <c r="L346" s="294"/>
      <c r="M346" s="294"/>
      <c r="N346" s="294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294"/>
      <c r="AD346" s="61"/>
      <c r="AE346" s="61"/>
      <c r="AF346" s="294"/>
      <c r="AG346" s="61"/>
      <c r="AH346" s="61"/>
      <c r="AI346" s="61"/>
      <c r="AJ346" s="61"/>
      <c r="AK346" s="61"/>
      <c r="AL346" s="61"/>
    </row>
    <row r="347" spans="1:38" ht="12.75">
      <c r="A347" s="61"/>
      <c r="B347" s="61"/>
      <c r="C347" s="61"/>
      <c r="D347" s="61"/>
      <c r="E347" s="61"/>
      <c r="F347" s="61"/>
      <c r="G347" s="61"/>
      <c r="H347" s="294"/>
      <c r="I347" s="294"/>
      <c r="J347" s="294"/>
      <c r="K347" s="294"/>
      <c r="L347" s="294"/>
      <c r="M347" s="294"/>
      <c r="N347" s="294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294"/>
      <c r="AD347" s="61"/>
      <c r="AE347" s="61"/>
      <c r="AF347" s="294"/>
      <c r="AG347" s="61"/>
      <c r="AH347" s="61"/>
      <c r="AI347" s="61"/>
      <c r="AJ347" s="61"/>
      <c r="AK347" s="61"/>
      <c r="AL347" s="61"/>
    </row>
    <row r="348" spans="1:38" ht="12.75">
      <c r="A348" s="61"/>
      <c r="B348" s="61"/>
      <c r="C348" s="61"/>
      <c r="D348" s="61"/>
      <c r="E348" s="61"/>
      <c r="F348" s="61"/>
      <c r="G348" s="61"/>
      <c r="H348" s="294"/>
      <c r="I348" s="294"/>
      <c r="J348" s="294"/>
      <c r="K348" s="294"/>
      <c r="L348" s="294"/>
      <c r="M348" s="294"/>
      <c r="N348" s="294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294"/>
      <c r="AD348" s="61"/>
      <c r="AE348" s="61"/>
      <c r="AF348" s="294"/>
      <c r="AG348" s="61"/>
      <c r="AH348" s="61"/>
      <c r="AI348" s="61"/>
      <c r="AJ348" s="61"/>
      <c r="AK348" s="61"/>
      <c r="AL348" s="61"/>
    </row>
    <row r="349" spans="1:38" ht="12.75">
      <c r="A349" s="61"/>
      <c r="B349" s="61"/>
      <c r="C349" s="61"/>
      <c r="D349" s="61"/>
      <c r="E349" s="61"/>
      <c r="F349" s="61"/>
      <c r="G349" s="61"/>
      <c r="H349" s="294"/>
      <c r="I349" s="294"/>
      <c r="J349" s="294"/>
      <c r="K349" s="294"/>
      <c r="L349" s="294"/>
      <c r="M349" s="294"/>
      <c r="N349" s="294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294"/>
      <c r="AD349" s="61"/>
      <c r="AE349" s="61"/>
      <c r="AF349" s="294"/>
      <c r="AG349" s="61"/>
      <c r="AH349" s="61"/>
      <c r="AI349" s="61"/>
      <c r="AJ349" s="61"/>
      <c r="AK349" s="61"/>
      <c r="AL349" s="61"/>
    </row>
    <row r="350" spans="1:38" ht="12.75">
      <c r="A350" s="61"/>
      <c r="B350" s="61"/>
      <c r="C350" s="61"/>
      <c r="D350" s="61"/>
      <c r="E350" s="61"/>
      <c r="F350" s="61"/>
      <c r="G350" s="61"/>
      <c r="H350" s="294"/>
      <c r="I350" s="294"/>
      <c r="J350" s="294"/>
      <c r="K350" s="294"/>
      <c r="L350" s="294"/>
      <c r="M350" s="294"/>
      <c r="N350" s="294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294"/>
      <c r="AD350" s="61"/>
      <c r="AE350" s="61"/>
      <c r="AF350" s="294"/>
      <c r="AG350" s="61"/>
      <c r="AH350" s="61"/>
      <c r="AI350" s="61"/>
      <c r="AJ350" s="61"/>
      <c r="AK350" s="61"/>
      <c r="AL350" s="61"/>
    </row>
    <row r="351" spans="1:38" ht="12.75">
      <c r="A351" s="61"/>
      <c r="B351" s="61"/>
      <c r="C351" s="61"/>
      <c r="D351" s="61"/>
      <c r="E351" s="61"/>
      <c r="F351" s="61"/>
      <c r="G351" s="61"/>
      <c r="H351" s="294"/>
      <c r="I351" s="294"/>
      <c r="J351" s="294"/>
      <c r="K351" s="294"/>
      <c r="L351" s="294"/>
      <c r="M351" s="294"/>
      <c r="N351" s="294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294"/>
      <c r="AD351" s="61"/>
      <c r="AE351" s="61"/>
      <c r="AF351" s="294"/>
      <c r="AG351" s="61"/>
      <c r="AH351" s="61"/>
      <c r="AI351" s="61"/>
      <c r="AJ351" s="61"/>
      <c r="AK351" s="61"/>
      <c r="AL351" s="61"/>
    </row>
    <row r="352" spans="1:38" ht="12.75">
      <c r="A352" s="61"/>
      <c r="B352" s="61"/>
      <c r="C352" s="61"/>
      <c r="D352" s="61"/>
      <c r="E352" s="61"/>
      <c r="F352" s="61"/>
      <c r="G352" s="61"/>
      <c r="H352" s="294"/>
      <c r="I352" s="294"/>
      <c r="J352" s="294"/>
      <c r="K352" s="294"/>
      <c r="L352" s="294"/>
      <c r="M352" s="294"/>
      <c r="N352" s="294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294"/>
      <c r="AD352" s="61"/>
      <c r="AE352" s="61"/>
      <c r="AF352" s="294"/>
      <c r="AG352" s="61"/>
      <c r="AH352" s="61"/>
      <c r="AI352" s="61"/>
      <c r="AJ352" s="61"/>
      <c r="AK352" s="61"/>
      <c r="AL352" s="61"/>
    </row>
    <row r="353" spans="1:38" ht="12.75">
      <c r="A353" s="61"/>
      <c r="B353" s="61"/>
      <c r="C353" s="61"/>
      <c r="D353" s="61"/>
      <c r="E353" s="61"/>
      <c r="F353" s="61"/>
      <c r="G353" s="61"/>
      <c r="H353" s="294"/>
      <c r="I353" s="294"/>
      <c r="J353" s="294"/>
      <c r="K353" s="294"/>
      <c r="L353" s="294"/>
      <c r="M353" s="294"/>
      <c r="N353" s="294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294"/>
      <c r="AD353" s="61"/>
      <c r="AE353" s="61"/>
      <c r="AF353" s="294"/>
      <c r="AG353" s="61"/>
      <c r="AH353" s="61"/>
      <c r="AI353" s="61"/>
      <c r="AJ353" s="61"/>
      <c r="AK353" s="61"/>
      <c r="AL353" s="61"/>
    </row>
    <row r="354" spans="1:38" ht="12.75">
      <c r="A354" s="61"/>
      <c r="B354" s="61"/>
      <c r="C354" s="61"/>
      <c r="D354" s="61"/>
      <c r="E354" s="61"/>
      <c r="F354" s="61"/>
      <c r="G354" s="61"/>
      <c r="H354" s="294"/>
      <c r="I354" s="294"/>
      <c r="J354" s="294"/>
      <c r="K354" s="294"/>
      <c r="L354" s="294"/>
      <c r="M354" s="294"/>
      <c r="N354" s="294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294"/>
      <c r="AD354" s="61"/>
      <c r="AE354" s="61"/>
      <c r="AF354" s="294"/>
      <c r="AG354" s="61"/>
      <c r="AH354" s="61"/>
      <c r="AI354" s="61"/>
      <c r="AJ354" s="61"/>
      <c r="AK354" s="61"/>
      <c r="AL354" s="61"/>
    </row>
    <row r="355" spans="1:38" ht="12.75">
      <c r="A355" s="61"/>
      <c r="B355" s="61"/>
      <c r="C355" s="61"/>
      <c r="D355" s="61"/>
      <c r="E355" s="61"/>
      <c r="F355" s="61"/>
      <c r="G355" s="61"/>
      <c r="H355" s="294"/>
      <c r="I355" s="294"/>
      <c r="J355" s="294"/>
      <c r="K355" s="294"/>
      <c r="L355" s="294"/>
      <c r="M355" s="294"/>
      <c r="N355" s="294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294"/>
      <c r="AD355" s="61"/>
      <c r="AE355" s="61"/>
      <c r="AF355" s="294"/>
      <c r="AG355" s="61"/>
      <c r="AH355" s="61"/>
      <c r="AI355" s="61"/>
      <c r="AJ355" s="61"/>
      <c r="AK355" s="61"/>
      <c r="AL355" s="61"/>
    </row>
    <row r="356" spans="1:38" ht="12.75">
      <c r="A356" s="61"/>
      <c r="B356" s="61"/>
      <c r="C356" s="61"/>
      <c r="D356" s="61"/>
      <c r="E356" s="61"/>
      <c r="F356" s="61"/>
      <c r="G356" s="61"/>
      <c r="H356" s="294"/>
      <c r="I356" s="294"/>
      <c r="J356" s="294"/>
      <c r="K356" s="294"/>
      <c r="L356" s="294"/>
      <c r="M356" s="294"/>
      <c r="N356" s="294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294"/>
      <c r="AD356" s="61"/>
      <c r="AE356" s="61"/>
      <c r="AF356" s="294"/>
      <c r="AG356" s="61"/>
      <c r="AH356" s="61"/>
      <c r="AI356" s="61"/>
      <c r="AJ356" s="61"/>
      <c r="AK356" s="61"/>
      <c r="AL356" s="61"/>
    </row>
    <row r="357" spans="1:38" ht="12.75">
      <c r="A357" s="61"/>
      <c r="B357" s="61"/>
      <c r="C357" s="61"/>
      <c r="D357" s="61"/>
      <c r="E357" s="61"/>
      <c r="F357" s="61"/>
      <c r="G357" s="61"/>
      <c r="H357" s="294"/>
      <c r="I357" s="294"/>
      <c r="J357" s="294"/>
      <c r="K357" s="294"/>
      <c r="L357" s="294"/>
      <c r="M357" s="294"/>
      <c r="N357" s="294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294"/>
      <c r="AD357" s="61"/>
      <c r="AE357" s="61"/>
      <c r="AF357" s="294"/>
      <c r="AG357" s="61"/>
      <c r="AH357" s="61"/>
      <c r="AI357" s="61"/>
      <c r="AJ357" s="61"/>
      <c r="AK357" s="61"/>
      <c r="AL357" s="61"/>
    </row>
    <row r="358" spans="1:38" ht="12.75">
      <c r="A358" s="61"/>
      <c r="B358" s="61"/>
      <c r="C358" s="61"/>
      <c r="D358" s="61"/>
      <c r="E358" s="61"/>
      <c r="F358" s="61"/>
      <c r="G358" s="61"/>
      <c r="H358" s="294"/>
      <c r="I358" s="294"/>
      <c r="J358" s="294"/>
      <c r="K358" s="294"/>
      <c r="L358" s="294"/>
      <c r="M358" s="294"/>
      <c r="N358" s="294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294"/>
      <c r="AD358" s="61"/>
      <c r="AE358" s="61"/>
      <c r="AF358" s="294"/>
      <c r="AG358" s="61"/>
      <c r="AH358" s="61"/>
      <c r="AI358" s="61"/>
      <c r="AJ358" s="61"/>
      <c r="AK358" s="61"/>
      <c r="AL358" s="61"/>
    </row>
    <row r="359" spans="1:38" ht="12.75">
      <c r="A359" s="61"/>
      <c r="B359" s="61"/>
      <c r="C359" s="61"/>
      <c r="D359" s="61"/>
      <c r="E359" s="61"/>
      <c r="F359" s="61"/>
      <c r="G359" s="61"/>
      <c r="H359" s="294"/>
      <c r="I359" s="294"/>
      <c r="J359" s="294"/>
      <c r="K359" s="294"/>
      <c r="L359" s="294"/>
      <c r="M359" s="294"/>
      <c r="N359" s="294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294"/>
      <c r="AD359" s="61"/>
      <c r="AE359" s="61"/>
      <c r="AF359" s="294"/>
      <c r="AG359" s="61"/>
      <c r="AH359" s="61"/>
      <c r="AI359" s="61"/>
      <c r="AJ359" s="61"/>
      <c r="AK359" s="61"/>
      <c r="AL359" s="61"/>
    </row>
    <row r="360" spans="1:38" ht="12.75">
      <c r="A360" s="61"/>
      <c r="B360" s="61"/>
      <c r="C360" s="61"/>
      <c r="D360" s="61"/>
      <c r="E360" s="61"/>
      <c r="F360" s="61"/>
      <c r="G360" s="61"/>
      <c r="H360" s="294"/>
      <c r="I360" s="294"/>
      <c r="J360" s="294"/>
      <c r="K360" s="294"/>
      <c r="L360" s="294"/>
      <c r="M360" s="294"/>
      <c r="N360" s="294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294"/>
      <c r="AD360" s="61"/>
      <c r="AE360" s="61"/>
      <c r="AF360" s="294"/>
      <c r="AG360" s="61"/>
      <c r="AH360" s="61"/>
      <c r="AI360" s="61"/>
      <c r="AJ360" s="61"/>
      <c r="AK360" s="61"/>
      <c r="AL360" s="61"/>
    </row>
    <row r="361" spans="1:38" ht="12.75">
      <c r="A361" s="61"/>
      <c r="B361" s="61"/>
      <c r="C361" s="61"/>
      <c r="D361" s="61"/>
      <c r="E361" s="61"/>
      <c r="F361" s="61"/>
      <c r="G361" s="61"/>
      <c r="H361" s="294"/>
      <c r="I361" s="294"/>
      <c r="J361" s="294"/>
      <c r="K361" s="294"/>
      <c r="L361" s="294"/>
      <c r="M361" s="294"/>
      <c r="N361" s="294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294"/>
      <c r="AD361" s="61"/>
      <c r="AE361" s="61"/>
      <c r="AF361" s="294"/>
      <c r="AG361" s="61"/>
      <c r="AH361" s="61"/>
      <c r="AI361" s="61"/>
      <c r="AJ361" s="61"/>
      <c r="AK361" s="61"/>
      <c r="AL361" s="61"/>
    </row>
    <row r="362" spans="1:38" ht="12.75">
      <c r="A362" s="61"/>
      <c r="B362" s="61"/>
      <c r="C362" s="61"/>
      <c r="D362" s="61"/>
      <c r="E362" s="61"/>
      <c r="F362" s="61"/>
      <c r="G362" s="61"/>
      <c r="H362" s="294"/>
      <c r="I362" s="294"/>
      <c r="J362" s="294"/>
      <c r="K362" s="294"/>
      <c r="L362" s="294"/>
      <c r="M362" s="294"/>
      <c r="N362" s="294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294"/>
      <c r="AD362" s="61"/>
      <c r="AE362" s="61"/>
      <c r="AF362" s="294"/>
      <c r="AG362" s="61"/>
      <c r="AH362" s="61"/>
      <c r="AI362" s="61"/>
      <c r="AJ362" s="61"/>
      <c r="AK362" s="61"/>
      <c r="AL362" s="61"/>
    </row>
    <row r="363" spans="1:38" ht="12.75">
      <c r="A363" s="61"/>
      <c r="B363" s="61"/>
      <c r="C363" s="61"/>
      <c r="D363" s="61"/>
      <c r="E363" s="61"/>
      <c r="F363" s="61"/>
      <c r="G363" s="61"/>
      <c r="H363" s="294"/>
      <c r="I363" s="294"/>
      <c r="J363" s="294"/>
      <c r="K363" s="294"/>
      <c r="L363" s="294"/>
      <c r="M363" s="294"/>
      <c r="N363" s="294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294"/>
      <c r="AD363" s="61"/>
      <c r="AE363" s="61"/>
      <c r="AF363" s="294"/>
      <c r="AG363" s="61"/>
      <c r="AH363" s="61"/>
      <c r="AI363" s="61"/>
      <c r="AJ363" s="61"/>
      <c r="AK363" s="61"/>
      <c r="AL363" s="61"/>
    </row>
    <row r="364" spans="1:38" ht="12.75">
      <c r="A364" s="61"/>
      <c r="B364" s="61"/>
      <c r="C364" s="61"/>
      <c r="D364" s="61"/>
      <c r="E364" s="61"/>
      <c r="F364" s="61"/>
      <c r="G364" s="61"/>
      <c r="H364" s="294"/>
      <c r="I364" s="294"/>
      <c r="J364" s="294"/>
      <c r="K364" s="294"/>
      <c r="L364" s="294"/>
      <c r="M364" s="294"/>
      <c r="N364" s="294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294"/>
      <c r="AD364" s="61"/>
      <c r="AE364" s="61"/>
      <c r="AF364" s="294"/>
      <c r="AG364" s="61"/>
      <c r="AH364" s="61"/>
      <c r="AI364" s="61"/>
      <c r="AJ364" s="61"/>
      <c r="AK364" s="61"/>
      <c r="AL364" s="61"/>
    </row>
    <row r="365" spans="1:38" ht="12.75">
      <c r="A365" s="61"/>
      <c r="B365" s="61"/>
      <c r="C365" s="61"/>
      <c r="D365" s="61"/>
      <c r="E365" s="61"/>
      <c r="F365" s="61"/>
      <c r="G365" s="61"/>
      <c r="H365" s="294"/>
      <c r="I365" s="294"/>
      <c r="J365" s="294"/>
      <c r="K365" s="294"/>
      <c r="L365" s="294"/>
      <c r="M365" s="294"/>
      <c r="N365" s="294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294"/>
      <c r="AD365" s="61"/>
      <c r="AE365" s="61"/>
      <c r="AF365" s="294"/>
      <c r="AG365" s="61"/>
      <c r="AH365" s="61"/>
      <c r="AI365" s="61"/>
      <c r="AJ365" s="61"/>
      <c r="AK365" s="61"/>
      <c r="AL365" s="61"/>
    </row>
    <row r="366" spans="1:38" ht="12.75">
      <c r="A366" s="61"/>
      <c r="B366" s="61"/>
      <c r="C366" s="61"/>
      <c r="D366" s="61"/>
      <c r="E366" s="61"/>
      <c r="F366" s="61"/>
      <c r="G366" s="61"/>
      <c r="H366" s="294"/>
      <c r="I366" s="294"/>
      <c r="J366" s="294"/>
      <c r="K366" s="294"/>
      <c r="L366" s="294"/>
      <c r="M366" s="294"/>
      <c r="N366" s="294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294"/>
      <c r="AD366" s="61"/>
      <c r="AE366" s="61"/>
      <c r="AF366" s="294"/>
      <c r="AG366" s="61"/>
      <c r="AH366" s="61"/>
      <c r="AI366" s="61"/>
      <c r="AJ366" s="61"/>
      <c r="AK366" s="61"/>
      <c r="AL366" s="61"/>
    </row>
    <row r="367" spans="1:38" ht="12.75">
      <c r="A367" s="61"/>
      <c r="B367" s="61"/>
      <c r="C367" s="61"/>
      <c r="D367" s="61"/>
      <c r="E367" s="61"/>
      <c r="F367" s="61"/>
      <c r="G367" s="61"/>
      <c r="H367" s="294"/>
      <c r="I367" s="294"/>
      <c r="J367" s="294"/>
      <c r="K367" s="294"/>
      <c r="L367" s="294"/>
      <c r="M367" s="294"/>
      <c r="N367" s="294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294"/>
      <c r="AD367" s="61"/>
      <c r="AE367" s="61"/>
      <c r="AF367" s="294"/>
      <c r="AG367" s="61"/>
      <c r="AH367" s="61"/>
      <c r="AI367" s="61"/>
      <c r="AJ367" s="61"/>
      <c r="AK367" s="61"/>
      <c r="AL367" s="61"/>
    </row>
    <row r="368" spans="1:38" ht="12.75">
      <c r="A368" s="61"/>
      <c r="B368" s="61"/>
      <c r="C368" s="61"/>
      <c r="D368" s="61"/>
      <c r="E368" s="61"/>
      <c r="F368" s="61"/>
      <c r="G368" s="61"/>
      <c r="H368" s="294"/>
      <c r="I368" s="294"/>
      <c r="J368" s="294"/>
      <c r="K368" s="294"/>
      <c r="L368" s="294"/>
      <c r="M368" s="294"/>
      <c r="N368" s="294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294"/>
      <c r="AD368" s="61"/>
      <c r="AE368" s="61"/>
      <c r="AF368" s="294"/>
      <c r="AG368" s="61"/>
      <c r="AH368" s="61"/>
      <c r="AI368" s="61"/>
      <c r="AJ368" s="61"/>
      <c r="AK368" s="61"/>
      <c r="AL368" s="61"/>
    </row>
    <row r="369" spans="1:38" ht="12.75">
      <c r="A369" s="61"/>
      <c r="B369" s="61"/>
      <c r="C369" s="61"/>
      <c r="D369" s="61"/>
      <c r="E369" s="61"/>
      <c r="F369" s="61"/>
      <c r="G369" s="61"/>
      <c r="H369" s="294"/>
      <c r="I369" s="294"/>
      <c r="J369" s="294"/>
      <c r="K369" s="294"/>
      <c r="L369" s="294"/>
      <c r="M369" s="294"/>
      <c r="N369" s="294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294"/>
      <c r="AD369" s="61"/>
      <c r="AE369" s="61"/>
      <c r="AF369" s="294"/>
      <c r="AG369" s="61"/>
      <c r="AH369" s="61"/>
      <c r="AI369" s="61"/>
      <c r="AJ369" s="61"/>
      <c r="AK369" s="61"/>
      <c r="AL369" s="61"/>
    </row>
    <row r="370" spans="1:38" ht="12.75">
      <c r="A370" s="61"/>
      <c r="B370" s="61"/>
      <c r="C370" s="61"/>
      <c r="D370" s="61"/>
      <c r="E370" s="61"/>
      <c r="F370" s="61"/>
      <c r="G370" s="61"/>
      <c r="H370" s="294"/>
      <c r="I370" s="294"/>
      <c r="J370" s="294"/>
      <c r="K370" s="294"/>
      <c r="L370" s="294"/>
      <c r="M370" s="294"/>
      <c r="N370" s="294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294"/>
      <c r="AD370" s="61"/>
      <c r="AE370" s="61"/>
      <c r="AF370" s="294"/>
      <c r="AG370" s="61"/>
      <c r="AH370" s="61"/>
      <c r="AI370" s="61"/>
      <c r="AJ370" s="61"/>
      <c r="AK370" s="61"/>
      <c r="AL370" s="61"/>
    </row>
    <row r="371" spans="1:38" ht="12.75">
      <c r="A371" s="61"/>
      <c r="B371" s="61"/>
      <c r="C371" s="61"/>
      <c r="D371" s="61"/>
      <c r="E371" s="61"/>
      <c r="F371" s="61"/>
      <c r="G371" s="61"/>
      <c r="H371" s="294"/>
      <c r="I371" s="294"/>
      <c r="J371" s="294"/>
      <c r="K371" s="294"/>
      <c r="L371" s="294"/>
      <c r="M371" s="294"/>
      <c r="N371" s="294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294"/>
      <c r="AD371" s="61"/>
      <c r="AE371" s="61"/>
      <c r="AF371" s="294"/>
      <c r="AG371" s="61"/>
      <c r="AH371" s="61"/>
      <c r="AI371" s="61"/>
      <c r="AJ371" s="61"/>
      <c r="AK371" s="61"/>
      <c r="AL371" s="61"/>
    </row>
    <row r="372" spans="1:38" ht="12.75">
      <c r="A372" s="61"/>
      <c r="B372" s="61"/>
      <c r="C372" s="61"/>
      <c r="D372" s="61"/>
      <c r="E372" s="61"/>
      <c r="F372" s="61"/>
      <c r="G372" s="61"/>
      <c r="H372" s="294"/>
      <c r="I372" s="294"/>
      <c r="J372" s="294"/>
      <c r="K372" s="294"/>
      <c r="L372" s="294"/>
      <c r="M372" s="294"/>
      <c r="N372" s="294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294"/>
      <c r="AD372" s="61"/>
      <c r="AE372" s="61"/>
      <c r="AF372" s="294"/>
      <c r="AG372" s="61"/>
      <c r="AH372" s="61"/>
      <c r="AI372" s="61"/>
      <c r="AJ372" s="61"/>
      <c r="AK372" s="61"/>
      <c r="AL372" s="61"/>
    </row>
    <row r="373" spans="1:38" ht="12.75">
      <c r="A373" s="61"/>
      <c r="B373" s="61"/>
      <c r="C373" s="61"/>
      <c r="D373" s="61"/>
      <c r="E373" s="61"/>
      <c r="F373" s="61"/>
      <c r="G373" s="61"/>
      <c r="H373" s="294"/>
      <c r="I373" s="294"/>
      <c r="J373" s="294"/>
      <c r="K373" s="294"/>
      <c r="L373" s="294"/>
      <c r="M373" s="294"/>
      <c r="N373" s="294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294"/>
      <c r="AD373" s="61"/>
      <c r="AE373" s="61"/>
      <c r="AF373" s="294"/>
      <c r="AG373" s="61"/>
      <c r="AH373" s="61"/>
      <c r="AI373" s="61"/>
      <c r="AJ373" s="61"/>
      <c r="AK373" s="61"/>
      <c r="AL373" s="61"/>
    </row>
    <row r="374" spans="1:38" ht="12.75">
      <c r="A374" s="61"/>
      <c r="B374" s="61"/>
      <c r="C374" s="61"/>
      <c r="D374" s="61"/>
      <c r="E374" s="61"/>
      <c r="F374" s="61"/>
      <c r="G374" s="61"/>
      <c r="H374" s="294"/>
      <c r="I374" s="294"/>
      <c r="J374" s="294"/>
      <c r="K374" s="294"/>
      <c r="L374" s="294"/>
      <c r="M374" s="294"/>
      <c r="N374" s="294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294"/>
      <c r="AD374" s="61"/>
      <c r="AE374" s="61"/>
      <c r="AF374" s="294"/>
      <c r="AG374" s="61"/>
      <c r="AH374" s="61"/>
      <c r="AI374" s="61"/>
      <c r="AJ374" s="61"/>
      <c r="AK374" s="61"/>
      <c r="AL374" s="61"/>
    </row>
    <row r="375" spans="1:38" ht="12.75">
      <c r="A375" s="61"/>
      <c r="B375" s="61"/>
      <c r="C375" s="61"/>
      <c r="D375" s="61"/>
      <c r="E375" s="61"/>
      <c r="F375" s="61"/>
      <c r="G375" s="61"/>
      <c r="H375" s="294"/>
      <c r="I375" s="294"/>
      <c r="J375" s="294"/>
      <c r="K375" s="294"/>
      <c r="L375" s="294"/>
      <c r="M375" s="294"/>
      <c r="N375" s="294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294"/>
      <c r="AD375" s="61"/>
      <c r="AE375" s="61"/>
      <c r="AF375" s="294"/>
      <c r="AG375" s="61"/>
      <c r="AH375" s="61"/>
      <c r="AI375" s="61"/>
      <c r="AJ375" s="61"/>
      <c r="AK375" s="61"/>
      <c r="AL375" s="61"/>
    </row>
    <row r="376" spans="1:38" ht="12.75">
      <c r="A376" s="61"/>
      <c r="B376" s="61"/>
      <c r="C376" s="61"/>
      <c r="D376" s="61"/>
      <c r="E376" s="61"/>
      <c r="F376" s="61"/>
      <c r="G376" s="61"/>
      <c r="H376" s="294"/>
      <c r="I376" s="294"/>
      <c r="J376" s="294"/>
      <c r="K376" s="294"/>
      <c r="L376" s="294"/>
      <c r="M376" s="294"/>
      <c r="N376" s="294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294"/>
      <c r="AD376" s="61"/>
      <c r="AE376" s="61"/>
      <c r="AF376" s="294"/>
      <c r="AG376" s="61"/>
      <c r="AH376" s="61"/>
      <c r="AI376" s="61"/>
      <c r="AJ376" s="61"/>
      <c r="AK376" s="61"/>
      <c r="AL376" s="61"/>
    </row>
    <row r="377" spans="1:38" ht="12.75">
      <c r="A377" s="61"/>
      <c r="B377" s="61"/>
      <c r="C377" s="61"/>
      <c r="D377" s="61"/>
      <c r="E377" s="61"/>
      <c r="F377" s="61"/>
      <c r="G377" s="61"/>
      <c r="H377" s="294"/>
      <c r="I377" s="294"/>
      <c r="J377" s="294"/>
      <c r="K377" s="294"/>
      <c r="L377" s="294"/>
      <c r="M377" s="294"/>
      <c r="N377" s="294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294"/>
      <c r="AD377" s="61"/>
      <c r="AE377" s="61"/>
      <c r="AF377" s="294"/>
      <c r="AG377" s="61"/>
      <c r="AH377" s="61"/>
      <c r="AI377" s="61"/>
      <c r="AJ377" s="61"/>
      <c r="AK377" s="61"/>
      <c r="AL377" s="61"/>
    </row>
    <row r="378" spans="1:38" ht="12.75">
      <c r="A378" s="61"/>
      <c r="B378" s="61"/>
      <c r="C378" s="61"/>
      <c r="D378" s="61"/>
      <c r="E378" s="61"/>
      <c r="F378" s="61"/>
      <c r="G378" s="61"/>
      <c r="H378" s="294"/>
      <c r="I378" s="294"/>
      <c r="J378" s="294"/>
      <c r="K378" s="294"/>
      <c r="L378" s="294"/>
      <c r="M378" s="294"/>
      <c r="N378" s="294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294"/>
      <c r="AD378" s="61"/>
      <c r="AE378" s="61"/>
      <c r="AF378" s="294"/>
      <c r="AG378" s="61"/>
      <c r="AH378" s="61"/>
      <c r="AI378" s="61"/>
      <c r="AJ378" s="61"/>
      <c r="AK378" s="61"/>
      <c r="AL378" s="61"/>
    </row>
    <row r="379" spans="1:38" ht="12.75">
      <c r="A379" s="61"/>
      <c r="B379" s="61"/>
      <c r="C379" s="61"/>
      <c r="D379" s="61"/>
      <c r="E379" s="61"/>
      <c r="F379" s="61"/>
      <c r="G379" s="61"/>
      <c r="H379" s="294"/>
      <c r="I379" s="294"/>
      <c r="J379" s="294"/>
      <c r="K379" s="294"/>
      <c r="L379" s="294"/>
      <c r="M379" s="294"/>
      <c r="N379" s="294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294"/>
      <c r="AD379" s="61"/>
      <c r="AE379" s="61"/>
      <c r="AF379" s="294"/>
      <c r="AG379" s="61"/>
      <c r="AH379" s="61"/>
      <c r="AI379" s="61"/>
      <c r="AJ379" s="61"/>
      <c r="AK379" s="61"/>
      <c r="AL379" s="61"/>
    </row>
    <row r="380" spans="1:38" ht="12.75">
      <c r="A380" s="61"/>
      <c r="B380" s="61"/>
      <c r="C380" s="61"/>
      <c r="D380" s="61"/>
      <c r="E380" s="61"/>
      <c r="F380" s="61"/>
      <c r="G380" s="61"/>
      <c r="H380" s="294"/>
      <c r="I380" s="294"/>
      <c r="J380" s="294"/>
      <c r="K380" s="294"/>
      <c r="L380" s="294"/>
      <c r="M380" s="294"/>
      <c r="N380" s="294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294"/>
      <c r="AD380" s="61"/>
      <c r="AE380" s="61"/>
      <c r="AF380" s="294"/>
      <c r="AG380" s="61"/>
      <c r="AH380" s="61"/>
      <c r="AI380" s="61"/>
      <c r="AJ380" s="61"/>
      <c r="AK380" s="61"/>
      <c r="AL380" s="61"/>
    </row>
    <row r="381" spans="1:38" ht="12.75">
      <c r="A381" s="61"/>
      <c r="B381" s="61"/>
      <c r="C381" s="61"/>
      <c r="D381" s="61"/>
      <c r="E381" s="61"/>
      <c r="F381" s="61"/>
      <c r="G381" s="61"/>
      <c r="H381" s="294"/>
      <c r="I381" s="294"/>
      <c r="J381" s="294"/>
      <c r="K381" s="294"/>
      <c r="L381" s="294"/>
      <c r="M381" s="294"/>
      <c r="N381" s="294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294"/>
      <c r="AD381" s="61"/>
      <c r="AE381" s="61"/>
      <c r="AF381" s="294"/>
      <c r="AG381" s="61"/>
      <c r="AH381" s="61"/>
      <c r="AI381" s="61"/>
      <c r="AJ381" s="61"/>
      <c r="AK381" s="61"/>
      <c r="AL381" s="61"/>
    </row>
    <row r="382" spans="1:38" ht="12.75">
      <c r="A382" s="61"/>
      <c r="B382" s="61"/>
      <c r="C382" s="61"/>
      <c r="D382" s="61"/>
      <c r="E382" s="61"/>
      <c r="F382" s="61"/>
      <c r="G382" s="61"/>
      <c r="H382" s="294"/>
      <c r="I382" s="294"/>
      <c r="J382" s="294"/>
      <c r="K382" s="294"/>
      <c r="L382" s="294"/>
      <c r="M382" s="294"/>
      <c r="N382" s="294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294"/>
      <c r="AD382" s="61"/>
      <c r="AE382" s="61"/>
      <c r="AF382" s="294"/>
      <c r="AG382" s="61"/>
      <c r="AH382" s="61"/>
      <c r="AI382" s="61"/>
      <c r="AJ382" s="61"/>
      <c r="AK382" s="61"/>
      <c r="AL382" s="61"/>
    </row>
    <row r="383" spans="1:38" ht="12.75">
      <c r="A383" s="61"/>
      <c r="B383" s="61"/>
      <c r="C383" s="61"/>
      <c r="D383" s="61"/>
      <c r="E383" s="61"/>
      <c r="F383" s="61"/>
      <c r="G383" s="61"/>
      <c r="H383" s="294"/>
      <c r="I383" s="294"/>
      <c r="J383" s="294"/>
      <c r="K383" s="294"/>
      <c r="L383" s="294"/>
      <c r="M383" s="294"/>
      <c r="N383" s="294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294"/>
      <c r="AD383" s="61"/>
      <c r="AE383" s="61"/>
      <c r="AF383" s="294"/>
      <c r="AG383" s="61"/>
      <c r="AH383" s="61"/>
      <c r="AI383" s="61"/>
      <c r="AJ383" s="61"/>
      <c r="AK383" s="61"/>
      <c r="AL383" s="61"/>
    </row>
    <row r="384" spans="1:38" ht="12.75">
      <c r="A384" s="61"/>
      <c r="B384" s="61"/>
      <c r="C384" s="61"/>
      <c r="D384" s="61"/>
      <c r="E384" s="61"/>
      <c r="F384" s="61"/>
      <c r="G384" s="61"/>
      <c r="H384" s="294"/>
      <c r="I384" s="294"/>
      <c r="J384" s="294"/>
      <c r="K384" s="294"/>
      <c r="L384" s="294"/>
      <c r="M384" s="294"/>
      <c r="N384" s="294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294"/>
      <c r="AD384" s="61"/>
      <c r="AE384" s="61"/>
      <c r="AF384" s="294"/>
      <c r="AG384" s="61"/>
      <c r="AH384" s="61"/>
      <c r="AI384" s="61"/>
      <c r="AJ384" s="61"/>
      <c r="AK384" s="61"/>
      <c r="AL384" s="61"/>
    </row>
    <row r="385" spans="1:38" ht="12.75">
      <c r="A385" s="61"/>
      <c r="B385" s="61"/>
      <c r="C385" s="61"/>
      <c r="D385" s="61"/>
      <c r="E385" s="61"/>
      <c r="F385" s="61"/>
      <c r="G385" s="61"/>
      <c r="H385" s="294"/>
      <c r="I385" s="294"/>
      <c r="J385" s="294"/>
      <c r="K385" s="294"/>
      <c r="L385" s="294"/>
      <c r="M385" s="294"/>
      <c r="N385" s="294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294"/>
      <c r="AD385" s="61"/>
      <c r="AE385" s="61"/>
      <c r="AF385" s="294"/>
      <c r="AG385" s="61"/>
      <c r="AH385" s="61"/>
      <c r="AI385" s="61"/>
      <c r="AJ385" s="61"/>
      <c r="AK385" s="61"/>
      <c r="AL385" s="61"/>
    </row>
    <row r="386" spans="1:38" ht="12.75">
      <c r="A386" s="61"/>
      <c r="B386" s="61"/>
      <c r="C386" s="61"/>
      <c r="D386" s="61"/>
      <c r="E386" s="61"/>
      <c r="F386" s="61"/>
      <c r="G386" s="61"/>
      <c r="H386" s="294"/>
      <c r="I386" s="294"/>
      <c r="J386" s="294"/>
      <c r="K386" s="294"/>
      <c r="L386" s="294"/>
      <c r="M386" s="294"/>
      <c r="N386" s="294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294"/>
      <c r="AD386" s="61"/>
      <c r="AE386" s="61"/>
      <c r="AF386" s="294"/>
      <c r="AG386" s="61"/>
      <c r="AH386" s="61"/>
      <c r="AI386" s="61"/>
      <c r="AJ386" s="61"/>
      <c r="AK386" s="61"/>
      <c r="AL386" s="61"/>
    </row>
    <row r="387" spans="1:38" ht="12.75">
      <c r="A387" s="61"/>
      <c r="B387" s="61"/>
      <c r="C387" s="61"/>
      <c r="D387" s="61"/>
      <c r="E387" s="61"/>
      <c r="F387" s="61"/>
      <c r="G387" s="61"/>
      <c r="H387" s="294"/>
      <c r="I387" s="294"/>
      <c r="J387" s="294"/>
      <c r="K387" s="294"/>
      <c r="L387" s="294"/>
      <c r="M387" s="294"/>
      <c r="N387" s="294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294"/>
      <c r="AD387" s="61"/>
      <c r="AE387" s="61"/>
      <c r="AF387" s="294"/>
      <c r="AG387" s="61"/>
      <c r="AH387" s="61"/>
      <c r="AI387" s="61"/>
      <c r="AJ387" s="61"/>
      <c r="AK387" s="61"/>
      <c r="AL387" s="61"/>
    </row>
    <row r="388" spans="1:38" ht="12.75">
      <c r="A388" s="61"/>
      <c r="B388" s="61"/>
      <c r="C388" s="61"/>
      <c r="D388" s="61"/>
      <c r="E388" s="61"/>
      <c r="F388" s="61"/>
      <c r="G388" s="61"/>
      <c r="H388" s="294"/>
      <c r="I388" s="294"/>
      <c r="J388" s="294"/>
      <c r="K388" s="294"/>
      <c r="L388" s="294"/>
      <c r="M388" s="294"/>
      <c r="N388" s="294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294"/>
      <c r="AD388" s="61"/>
      <c r="AE388" s="61"/>
      <c r="AF388" s="294"/>
      <c r="AG388" s="61"/>
      <c r="AH388" s="61"/>
      <c r="AI388" s="61"/>
      <c r="AJ388" s="61"/>
      <c r="AK388" s="61"/>
      <c r="AL388" s="61"/>
    </row>
    <row r="389" spans="1:38" ht="12.75">
      <c r="A389" s="61"/>
      <c r="B389" s="61"/>
      <c r="C389" s="61"/>
      <c r="D389" s="61"/>
      <c r="E389" s="61"/>
      <c r="F389" s="61"/>
      <c r="G389" s="61"/>
      <c r="H389" s="294"/>
      <c r="I389" s="294"/>
      <c r="J389" s="294"/>
      <c r="K389" s="294"/>
      <c r="L389" s="294"/>
      <c r="M389" s="294"/>
      <c r="N389" s="294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294"/>
      <c r="AD389" s="61"/>
      <c r="AE389" s="61"/>
      <c r="AF389" s="294"/>
      <c r="AG389" s="61"/>
      <c r="AH389" s="61"/>
      <c r="AI389" s="61"/>
      <c r="AJ389" s="61"/>
      <c r="AK389" s="61"/>
      <c r="AL389" s="61"/>
    </row>
    <row r="390" spans="1:38" ht="12.75">
      <c r="A390" s="61"/>
      <c r="B390" s="61"/>
      <c r="C390" s="61"/>
      <c r="D390" s="61"/>
      <c r="E390" s="61"/>
      <c r="F390" s="61"/>
      <c r="G390" s="61"/>
      <c r="H390" s="294"/>
      <c r="I390" s="294"/>
      <c r="J390" s="294"/>
      <c r="K390" s="294"/>
      <c r="L390" s="294"/>
      <c r="M390" s="294"/>
      <c r="N390" s="294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294"/>
      <c r="AD390" s="61"/>
      <c r="AE390" s="61"/>
      <c r="AF390" s="294"/>
      <c r="AG390" s="61"/>
      <c r="AH390" s="61"/>
      <c r="AI390" s="61"/>
      <c r="AJ390" s="61"/>
      <c r="AK390" s="61"/>
      <c r="AL390" s="61"/>
    </row>
    <row r="391" spans="1:38" ht="12.75">
      <c r="A391" s="61"/>
      <c r="B391" s="61"/>
      <c r="C391" s="61"/>
      <c r="D391" s="61"/>
      <c r="E391" s="61"/>
      <c r="F391" s="61"/>
      <c r="G391" s="61"/>
      <c r="H391" s="294"/>
      <c r="I391" s="294"/>
      <c r="J391" s="294"/>
      <c r="K391" s="294"/>
      <c r="L391" s="294"/>
      <c r="M391" s="294"/>
      <c r="N391" s="294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294"/>
      <c r="AD391" s="61"/>
      <c r="AE391" s="61"/>
      <c r="AF391" s="294"/>
      <c r="AG391" s="61"/>
      <c r="AH391" s="61"/>
      <c r="AI391" s="61"/>
      <c r="AJ391" s="61"/>
      <c r="AK391" s="61"/>
      <c r="AL391" s="61"/>
    </row>
    <row r="392" spans="1:38" ht="12.75">
      <c r="A392" s="61"/>
      <c r="B392" s="61"/>
      <c r="C392" s="61"/>
      <c r="D392" s="61"/>
      <c r="E392" s="61"/>
      <c r="F392" s="61"/>
      <c r="G392" s="61"/>
      <c r="H392" s="294"/>
      <c r="I392" s="294"/>
      <c r="J392" s="294"/>
      <c r="K392" s="294"/>
      <c r="L392" s="294"/>
      <c r="M392" s="294"/>
      <c r="N392" s="294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294"/>
      <c r="AD392" s="61"/>
      <c r="AE392" s="61"/>
      <c r="AF392" s="294"/>
      <c r="AG392" s="61"/>
      <c r="AH392" s="61"/>
      <c r="AI392" s="61"/>
      <c r="AJ392" s="61"/>
      <c r="AK392" s="61"/>
      <c r="AL392" s="61"/>
    </row>
    <row r="393" spans="1:38" ht="12.75">
      <c r="A393" s="61"/>
      <c r="B393" s="61"/>
      <c r="C393" s="61"/>
      <c r="D393" s="61"/>
      <c r="E393" s="61"/>
      <c r="F393" s="61"/>
      <c r="G393" s="61"/>
      <c r="H393" s="294"/>
      <c r="I393" s="294"/>
      <c r="J393" s="294"/>
      <c r="K393" s="294"/>
      <c r="L393" s="294"/>
      <c r="M393" s="294"/>
      <c r="N393" s="294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294"/>
      <c r="AD393" s="61"/>
      <c r="AE393" s="61"/>
      <c r="AF393" s="294"/>
      <c r="AG393" s="61"/>
      <c r="AH393" s="61"/>
      <c r="AI393" s="61"/>
      <c r="AJ393" s="61"/>
      <c r="AK393" s="61"/>
      <c r="AL393" s="61"/>
    </row>
    <row r="394" spans="1:38" ht="12.75">
      <c r="A394" s="61"/>
      <c r="B394" s="61"/>
      <c r="C394" s="61"/>
      <c r="D394" s="61"/>
      <c r="E394" s="61"/>
      <c r="F394" s="61"/>
      <c r="G394" s="61"/>
      <c r="H394" s="294"/>
      <c r="I394" s="294"/>
      <c r="J394" s="294"/>
      <c r="K394" s="294"/>
      <c r="L394" s="294"/>
      <c r="M394" s="294"/>
      <c r="N394" s="294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294"/>
      <c r="AD394" s="61"/>
      <c r="AE394" s="61"/>
      <c r="AF394" s="294"/>
      <c r="AG394" s="61"/>
      <c r="AH394" s="61"/>
      <c r="AI394" s="61"/>
      <c r="AJ394" s="61"/>
      <c r="AK394" s="61"/>
      <c r="AL394" s="61"/>
    </row>
    <row r="395" spans="1:38" ht="12.75">
      <c r="A395" s="61"/>
      <c r="B395" s="61"/>
      <c r="C395" s="61"/>
      <c r="D395" s="61"/>
      <c r="E395" s="61"/>
      <c r="F395" s="61"/>
      <c r="G395" s="61"/>
      <c r="H395" s="294"/>
      <c r="I395" s="294"/>
      <c r="J395" s="294"/>
      <c r="K395" s="294"/>
      <c r="L395" s="294"/>
      <c r="M395" s="294"/>
      <c r="N395" s="294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294"/>
      <c r="AD395" s="61"/>
      <c r="AE395" s="61"/>
      <c r="AF395" s="294"/>
      <c r="AG395" s="61"/>
      <c r="AH395" s="61"/>
      <c r="AI395" s="61"/>
      <c r="AJ395" s="61"/>
      <c r="AK395" s="61"/>
      <c r="AL395" s="61"/>
    </row>
    <row r="396" spans="1:38" ht="12.75">
      <c r="A396" s="61"/>
      <c r="B396" s="61"/>
      <c r="C396" s="61"/>
      <c r="D396" s="61"/>
      <c r="E396" s="61"/>
      <c r="F396" s="61"/>
      <c r="G396" s="61"/>
      <c r="H396" s="294"/>
      <c r="I396" s="294"/>
      <c r="J396" s="294"/>
      <c r="K396" s="294"/>
      <c r="L396" s="294"/>
      <c r="M396" s="294"/>
      <c r="N396" s="294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294"/>
      <c r="AD396" s="61"/>
      <c r="AE396" s="61"/>
      <c r="AF396" s="294"/>
      <c r="AG396" s="61"/>
      <c r="AH396" s="61"/>
      <c r="AI396" s="61"/>
      <c r="AJ396" s="61"/>
      <c r="AK396" s="61"/>
      <c r="AL396" s="61"/>
    </row>
    <row r="397" spans="1:38" ht="12.75">
      <c r="A397" s="61"/>
      <c r="B397" s="61"/>
      <c r="C397" s="61"/>
      <c r="D397" s="61"/>
      <c r="E397" s="61"/>
      <c r="F397" s="61"/>
      <c r="G397" s="61"/>
      <c r="H397" s="294"/>
      <c r="I397" s="294"/>
      <c r="J397" s="294"/>
      <c r="K397" s="294"/>
      <c r="L397" s="294"/>
      <c r="M397" s="294"/>
      <c r="N397" s="294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294"/>
      <c r="AD397" s="61"/>
      <c r="AE397" s="61"/>
      <c r="AF397" s="294"/>
      <c r="AG397" s="61"/>
      <c r="AH397" s="61"/>
      <c r="AI397" s="61"/>
      <c r="AJ397" s="61"/>
      <c r="AK397" s="61"/>
      <c r="AL397" s="61"/>
    </row>
    <row r="398" spans="1:38" ht="12.75">
      <c r="A398" s="61"/>
      <c r="B398" s="61"/>
      <c r="C398" s="61"/>
      <c r="D398" s="61"/>
      <c r="E398" s="61"/>
      <c r="F398" s="61"/>
      <c r="G398" s="61"/>
      <c r="H398" s="294"/>
      <c r="I398" s="294"/>
      <c r="J398" s="294"/>
      <c r="K398" s="294"/>
      <c r="L398" s="294"/>
      <c r="M398" s="294"/>
      <c r="N398" s="294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294"/>
      <c r="AD398" s="61"/>
      <c r="AE398" s="61"/>
      <c r="AF398" s="294"/>
      <c r="AG398" s="61"/>
      <c r="AH398" s="61"/>
      <c r="AI398" s="61"/>
      <c r="AJ398" s="61"/>
      <c r="AK398" s="61"/>
      <c r="AL398" s="61"/>
    </row>
    <row r="399" spans="1:38" ht="12.75">
      <c r="A399" s="61"/>
      <c r="B399" s="61"/>
      <c r="C399" s="61"/>
      <c r="D399" s="61"/>
      <c r="E399" s="61"/>
      <c r="F399" s="61"/>
      <c r="G399" s="61"/>
      <c r="H399" s="294"/>
      <c r="I399" s="294"/>
      <c r="J399" s="294"/>
      <c r="K399" s="294"/>
      <c r="L399" s="294"/>
      <c r="M399" s="294"/>
      <c r="N399" s="294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294"/>
      <c r="AD399" s="61"/>
      <c r="AE399" s="61"/>
      <c r="AF399" s="294"/>
      <c r="AG399" s="61"/>
      <c r="AH399" s="61"/>
      <c r="AI399" s="61"/>
      <c r="AJ399" s="61"/>
      <c r="AK399" s="61"/>
      <c r="AL399" s="61"/>
    </row>
    <row r="400" spans="1:38" ht="12.75">
      <c r="A400" s="61"/>
      <c r="B400" s="61"/>
      <c r="C400" s="61"/>
      <c r="D400" s="61"/>
      <c r="E400" s="61"/>
      <c r="F400" s="61"/>
      <c r="G400" s="61"/>
      <c r="H400" s="294"/>
      <c r="I400" s="294"/>
      <c r="J400" s="294"/>
      <c r="K400" s="294"/>
      <c r="L400" s="294"/>
      <c r="M400" s="294"/>
      <c r="N400" s="294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294"/>
      <c r="AD400" s="61"/>
      <c r="AE400" s="61"/>
      <c r="AF400" s="294"/>
      <c r="AG400" s="61"/>
      <c r="AH400" s="61"/>
      <c r="AI400" s="61"/>
      <c r="AJ400" s="61"/>
      <c r="AK400" s="61"/>
      <c r="AL400" s="61"/>
    </row>
    <row r="401" spans="1:38" ht="12.75">
      <c r="A401" s="61"/>
      <c r="B401" s="61"/>
      <c r="C401" s="61"/>
      <c r="D401" s="61"/>
      <c r="E401" s="61"/>
      <c r="F401" s="61"/>
      <c r="G401" s="61"/>
      <c r="H401" s="294"/>
      <c r="I401" s="294"/>
      <c r="J401" s="294"/>
      <c r="K401" s="294"/>
      <c r="L401" s="294"/>
      <c r="M401" s="294"/>
      <c r="N401" s="294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294"/>
      <c r="AD401" s="61"/>
      <c r="AE401" s="61"/>
      <c r="AF401" s="294"/>
      <c r="AG401" s="61"/>
      <c r="AH401" s="61"/>
      <c r="AI401" s="61"/>
      <c r="AJ401" s="61"/>
      <c r="AK401" s="61"/>
      <c r="AL401" s="61"/>
    </row>
    <row r="402" spans="1:38" ht="12.75">
      <c r="A402" s="61"/>
      <c r="B402" s="61"/>
      <c r="C402" s="61"/>
      <c r="D402" s="61"/>
      <c r="E402" s="61"/>
      <c r="F402" s="61"/>
      <c r="G402" s="61"/>
      <c r="H402" s="294"/>
      <c r="I402" s="294"/>
      <c r="J402" s="294"/>
      <c r="K402" s="294"/>
      <c r="L402" s="294"/>
      <c r="M402" s="294"/>
      <c r="N402" s="294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294"/>
      <c r="AD402" s="61"/>
      <c r="AE402" s="61"/>
      <c r="AF402" s="294"/>
      <c r="AG402" s="61"/>
      <c r="AH402" s="61"/>
      <c r="AI402" s="61"/>
      <c r="AJ402" s="61"/>
      <c r="AK402" s="61"/>
      <c r="AL402" s="61"/>
    </row>
    <row r="403" spans="1:38" ht="12.75">
      <c r="A403" s="61"/>
      <c r="B403" s="61"/>
      <c r="C403" s="61"/>
      <c r="D403" s="61"/>
      <c r="E403" s="61"/>
      <c r="F403" s="61"/>
      <c r="G403" s="61"/>
      <c r="H403" s="294"/>
      <c r="I403" s="294"/>
      <c r="J403" s="294"/>
      <c r="K403" s="294"/>
      <c r="L403" s="294"/>
      <c r="M403" s="294"/>
      <c r="N403" s="294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294"/>
      <c r="AD403" s="61"/>
      <c r="AE403" s="61"/>
      <c r="AF403" s="294"/>
      <c r="AG403" s="61"/>
      <c r="AH403" s="61"/>
      <c r="AI403" s="61"/>
      <c r="AJ403" s="61"/>
      <c r="AK403" s="61"/>
      <c r="AL403" s="61"/>
    </row>
    <row r="404" spans="1:38" ht="12.75">
      <c r="A404" s="61"/>
      <c r="B404" s="61"/>
      <c r="C404" s="61"/>
      <c r="D404" s="61"/>
      <c r="E404" s="61"/>
      <c r="F404" s="61"/>
      <c r="G404" s="61"/>
      <c r="H404" s="294"/>
      <c r="I404" s="294"/>
      <c r="J404" s="294"/>
      <c r="K404" s="294"/>
      <c r="L404" s="294"/>
      <c r="M404" s="294"/>
      <c r="N404" s="294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294"/>
      <c r="AD404" s="61"/>
      <c r="AE404" s="61"/>
      <c r="AF404" s="294"/>
      <c r="AG404" s="61"/>
      <c r="AH404" s="61"/>
      <c r="AI404" s="61"/>
      <c r="AJ404" s="61"/>
      <c r="AK404" s="61"/>
      <c r="AL404" s="61"/>
    </row>
    <row r="405" spans="1:38" ht="12.75">
      <c r="A405" s="61"/>
      <c r="B405" s="61"/>
      <c r="C405" s="61"/>
      <c r="D405" s="61"/>
      <c r="E405" s="61"/>
      <c r="F405" s="61"/>
      <c r="G405" s="61"/>
      <c r="H405" s="294"/>
      <c r="I405" s="294"/>
      <c r="J405" s="294"/>
      <c r="K405" s="294"/>
      <c r="L405" s="294"/>
      <c r="M405" s="294"/>
      <c r="N405" s="294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294"/>
      <c r="AD405" s="61"/>
      <c r="AE405" s="61"/>
      <c r="AF405" s="294"/>
      <c r="AG405" s="61"/>
      <c r="AH405" s="61"/>
      <c r="AI405" s="61"/>
      <c r="AJ405" s="61"/>
      <c r="AK405" s="61"/>
      <c r="AL405" s="61"/>
    </row>
    <row r="406" spans="1:38" ht="12.75">
      <c r="A406" s="61"/>
      <c r="B406" s="61"/>
      <c r="C406" s="61"/>
      <c r="D406" s="61"/>
      <c r="E406" s="61"/>
      <c r="F406" s="61"/>
      <c r="G406" s="61"/>
      <c r="H406" s="294"/>
      <c r="I406" s="294"/>
      <c r="J406" s="294"/>
      <c r="K406" s="294"/>
      <c r="L406" s="294"/>
      <c r="M406" s="294"/>
      <c r="N406" s="294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294"/>
      <c r="AD406" s="61"/>
      <c r="AE406" s="61"/>
      <c r="AF406" s="294"/>
      <c r="AG406" s="61"/>
      <c r="AH406" s="61"/>
      <c r="AI406" s="61"/>
      <c r="AJ406" s="61"/>
      <c r="AK406" s="61"/>
      <c r="AL406" s="61"/>
    </row>
    <row r="407" spans="1:38" ht="12.75">
      <c r="A407" s="61"/>
      <c r="B407" s="61"/>
      <c r="C407" s="61"/>
      <c r="D407" s="61"/>
      <c r="E407" s="61"/>
      <c r="F407" s="61"/>
      <c r="G407" s="61"/>
      <c r="H407" s="294"/>
      <c r="I407" s="294"/>
      <c r="J407" s="294"/>
      <c r="K407" s="294"/>
      <c r="L407" s="294"/>
      <c r="M407" s="294"/>
      <c r="N407" s="294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294"/>
      <c r="AD407" s="61"/>
      <c r="AE407" s="61"/>
      <c r="AF407" s="294"/>
      <c r="AG407" s="61"/>
      <c r="AH407" s="61"/>
      <c r="AI407" s="61"/>
      <c r="AJ407" s="61"/>
      <c r="AK407" s="61"/>
      <c r="AL407" s="61"/>
    </row>
    <row r="408" spans="1:38" ht="12.75">
      <c r="A408" s="61"/>
      <c r="B408" s="61"/>
      <c r="C408" s="61"/>
      <c r="D408" s="61"/>
      <c r="E408" s="61"/>
      <c r="F408" s="61"/>
      <c r="G408" s="61"/>
      <c r="H408" s="294"/>
      <c r="I408" s="294"/>
      <c r="J408" s="294"/>
      <c r="K408" s="294"/>
      <c r="L408" s="294"/>
      <c r="M408" s="294"/>
      <c r="N408" s="294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294"/>
      <c r="AD408" s="61"/>
      <c r="AE408" s="61"/>
      <c r="AF408" s="294"/>
      <c r="AG408" s="61"/>
      <c r="AH408" s="61"/>
      <c r="AI408" s="61"/>
      <c r="AJ408" s="61"/>
      <c r="AK408" s="61"/>
      <c r="AL408" s="61"/>
    </row>
    <row r="409" spans="1:38" ht="12.75">
      <c r="A409" s="61"/>
      <c r="B409" s="61"/>
      <c r="C409" s="61"/>
      <c r="D409" s="61"/>
      <c r="E409" s="61"/>
      <c r="F409" s="61"/>
      <c r="G409" s="61"/>
      <c r="H409" s="294"/>
      <c r="I409" s="294"/>
      <c r="J409" s="294"/>
      <c r="K409" s="294"/>
      <c r="L409" s="294"/>
      <c r="M409" s="294"/>
      <c r="N409" s="294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294"/>
      <c r="AD409" s="61"/>
      <c r="AE409" s="61"/>
      <c r="AF409" s="294"/>
      <c r="AG409" s="61"/>
      <c r="AH409" s="61"/>
      <c r="AI409" s="61"/>
      <c r="AJ409" s="61"/>
      <c r="AK409" s="61"/>
      <c r="AL409" s="61"/>
    </row>
    <row r="410" spans="1:38" ht="12.75">
      <c r="A410" s="61"/>
      <c r="B410" s="61"/>
      <c r="C410" s="61"/>
      <c r="D410" s="61"/>
      <c r="E410" s="61"/>
      <c r="F410" s="61"/>
      <c r="G410" s="61"/>
      <c r="H410" s="294"/>
      <c r="I410" s="294"/>
      <c r="J410" s="294"/>
      <c r="K410" s="294"/>
      <c r="L410" s="294"/>
      <c r="M410" s="294"/>
      <c r="N410" s="294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294"/>
      <c r="AD410" s="61"/>
      <c r="AE410" s="61"/>
      <c r="AF410" s="294"/>
      <c r="AG410" s="61"/>
      <c r="AH410" s="61"/>
      <c r="AI410" s="61"/>
      <c r="AJ410" s="61"/>
      <c r="AK410" s="61"/>
      <c r="AL410" s="61"/>
    </row>
    <row r="411" spans="1:38" ht="12.75">
      <c r="A411" s="61"/>
      <c r="B411" s="61"/>
      <c r="C411" s="61"/>
      <c r="D411" s="61"/>
      <c r="E411" s="61"/>
      <c r="F411" s="61"/>
      <c r="G411" s="61"/>
      <c r="H411" s="294"/>
      <c r="I411" s="294"/>
      <c r="J411" s="294"/>
      <c r="K411" s="294"/>
      <c r="L411" s="294"/>
      <c r="M411" s="294"/>
      <c r="N411" s="294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294"/>
      <c r="AD411" s="61"/>
      <c r="AE411" s="61"/>
      <c r="AF411" s="294"/>
      <c r="AG411" s="61"/>
      <c r="AH411" s="61"/>
      <c r="AI411" s="61"/>
      <c r="AJ411" s="61"/>
      <c r="AK411" s="61"/>
      <c r="AL411" s="61"/>
    </row>
    <row r="412" spans="1:38" ht="12.75">
      <c r="A412" s="61"/>
      <c r="B412" s="61"/>
      <c r="C412" s="61"/>
      <c r="D412" s="61"/>
      <c r="E412" s="61"/>
      <c r="F412" s="61"/>
      <c r="G412" s="61"/>
      <c r="H412" s="294"/>
      <c r="I412" s="294"/>
      <c r="J412" s="294"/>
      <c r="K412" s="294"/>
      <c r="L412" s="294"/>
      <c r="M412" s="294"/>
      <c r="N412" s="294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294"/>
      <c r="AD412" s="61"/>
      <c r="AE412" s="61"/>
      <c r="AF412" s="294"/>
      <c r="AG412" s="61"/>
      <c r="AH412" s="61"/>
      <c r="AI412" s="61"/>
      <c r="AJ412" s="61"/>
      <c r="AK412" s="61"/>
      <c r="AL412" s="61"/>
    </row>
    <row r="413" spans="1:38" ht="12.75">
      <c r="A413" s="61"/>
      <c r="B413" s="61"/>
      <c r="C413" s="61"/>
      <c r="D413" s="61"/>
      <c r="E413" s="61"/>
      <c r="F413" s="61"/>
      <c r="G413" s="61"/>
      <c r="H413" s="294"/>
      <c r="I413" s="294"/>
      <c r="J413" s="294"/>
      <c r="K413" s="294"/>
      <c r="L413" s="294"/>
      <c r="M413" s="294"/>
      <c r="N413" s="294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294"/>
      <c r="AD413" s="61"/>
      <c r="AE413" s="61"/>
      <c r="AF413" s="294"/>
      <c r="AG413" s="61"/>
      <c r="AH413" s="61"/>
      <c r="AI413" s="61"/>
      <c r="AJ413" s="61"/>
      <c r="AK413" s="61"/>
      <c r="AL413" s="61"/>
    </row>
    <row r="414" spans="1:38" ht="12.75">
      <c r="A414" s="61"/>
      <c r="B414" s="61"/>
      <c r="C414" s="61"/>
      <c r="D414" s="61"/>
      <c r="E414" s="61"/>
      <c r="F414" s="61"/>
      <c r="G414" s="61"/>
      <c r="H414" s="294"/>
      <c r="I414" s="294"/>
      <c r="J414" s="294"/>
      <c r="K414" s="294"/>
      <c r="L414" s="294"/>
      <c r="M414" s="294"/>
      <c r="N414" s="294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294"/>
      <c r="AD414" s="61"/>
      <c r="AE414" s="61"/>
      <c r="AF414" s="294"/>
      <c r="AG414" s="61"/>
      <c r="AH414" s="61"/>
      <c r="AI414" s="61"/>
      <c r="AJ414" s="61"/>
      <c r="AK414" s="61"/>
      <c r="AL414" s="61"/>
    </row>
    <row r="415" spans="1:38" ht="12.75">
      <c r="A415" s="61"/>
      <c r="B415" s="61"/>
      <c r="C415" s="61"/>
      <c r="D415" s="61"/>
      <c r="E415" s="61"/>
      <c r="F415" s="61"/>
      <c r="G415" s="61"/>
      <c r="H415" s="294"/>
      <c r="I415" s="294"/>
      <c r="J415" s="294"/>
      <c r="K415" s="294"/>
      <c r="L415" s="294"/>
      <c r="M415" s="294"/>
      <c r="N415" s="294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294"/>
      <c r="AD415" s="61"/>
      <c r="AE415" s="61"/>
      <c r="AF415" s="294"/>
      <c r="AG415" s="61"/>
      <c r="AH415" s="61"/>
      <c r="AI415" s="61"/>
      <c r="AJ415" s="61"/>
      <c r="AK415" s="61"/>
      <c r="AL415" s="61"/>
    </row>
    <row r="416" spans="1:38" ht="12.75">
      <c r="A416" s="61"/>
      <c r="B416" s="61"/>
      <c r="C416" s="61"/>
      <c r="D416" s="61"/>
      <c r="E416" s="61"/>
      <c r="F416" s="61"/>
      <c r="G416" s="61"/>
      <c r="H416" s="294"/>
      <c r="I416" s="294"/>
      <c r="J416" s="294"/>
      <c r="K416" s="294"/>
      <c r="L416" s="294"/>
      <c r="M416" s="294"/>
      <c r="N416" s="294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294"/>
      <c r="AD416" s="61"/>
      <c r="AE416" s="61"/>
      <c r="AF416" s="294"/>
      <c r="AG416" s="61"/>
      <c r="AH416" s="61"/>
      <c r="AI416" s="61"/>
      <c r="AJ416" s="61"/>
      <c r="AK416" s="61"/>
      <c r="AL416" s="61"/>
    </row>
    <row r="417" spans="1:38" ht="12.75">
      <c r="A417" s="61"/>
      <c r="B417" s="61"/>
      <c r="C417" s="61"/>
      <c r="D417" s="61"/>
      <c r="E417" s="61"/>
      <c r="F417" s="61"/>
      <c r="G417" s="61"/>
      <c r="H417" s="294"/>
      <c r="I417" s="294"/>
      <c r="J417" s="294"/>
      <c r="K417" s="294"/>
      <c r="L417" s="294"/>
      <c r="M417" s="294"/>
      <c r="N417" s="294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294"/>
      <c r="AD417" s="61"/>
      <c r="AE417" s="61"/>
      <c r="AF417" s="294"/>
      <c r="AG417" s="61"/>
      <c r="AH417" s="61"/>
      <c r="AI417" s="61"/>
      <c r="AJ417" s="61"/>
      <c r="AK417" s="61"/>
      <c r="AL417" s="61"/>
    </row>
    <row r="418" spans="1:38" ht="12.75">
      <c r="A418" s="61"/>
      <c r="B418" s="61"/>
      <c r="C418" s="61"/>
      <c r="D418" s="61"/>
      <c r="E418" s="61"/>
      <c r="F418" s="61"/>
      <c r="G418" s="61"/>
      <c r="H418" s="294"/>
      <c r="I418" s="294"/>
      <c r="J418" s="294"/>
      <c r="K418" s="294"/>
      <c r="L418" s="294"/>
      <c r="M418" s="294"/>
      <c r="N418" s="294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294"/>
      <c r="AD418" s="61"/>
      <c r="AE418" s="61"/>
      <c r="AF418" s="294"/>
      <c r="AG418" s="61"/>
      <c r="AH418" s="61"/>
      <c r="AI418" s="61"/>
      <c r="AJ418" s="61"/>
      <c r="AK418" s="61"/>
      <c r="AL418" s="61"/>
    </row>
    <row r="419" spans="1:38" ht="12.75">
      <c r="A419" s="61"/>
      <c r="B419" s="61"/>
      <c r="C419" s="61"/>
      <c r="D419" s="61"/>
      <c r="E419" s="61"/>
      <c r="F419" s="61"/>
      <c r="G419" s="61"/>
      <c r="H419" s="294"/>
      <c r="I419" s="294"/>
      <c r="J419" s="294"/>
      <c r="K419" s="294"/>
      <c r="L419" s="294"/>
      <c r="M419" s="294"/>
      <c r="N419" s="294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294"/>
      <c r="AD419" s="61"/>
      <c r="AE419" s="61"/>
      <c r="AF419" s="294"/>
      <c r="AG419" s="61"/>
      <c r="AH419" s="61"/>
      <c r="AI419" s="61"/>
      <c r="AJ419" s="61"/>
      <c r="AK419" s="61"/>
      <c r="AL419" s="61"/>
    </row>
    <row r="420" spans="1:38" ht="12.75">
      <c r="A420" s="61"/>
      <c r="B420" s="61"/>
      <c r="C420" s="61"/>
      <c r="D420" s="61"/>
      <c r="E420" s="61"/>
      <c r="F420" s="61"/>
      <c r="G420" s="61"/>
      <c r="H420" s="294"/>
      <c r="I420" s="294"/>
      <c r="J420" s="294"/>
      <c r="K420" s="294"/>
      <c r="L420" s="294"/>
      <c r="M420" s="294"/>
      <c r="N420" s="294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294"/>
      <c r="AD420" s="61"/>
      <c r="AE420" s="61"/>
      <c r="AF420" s="294"/>
      <c r="AG420" s="61"/>
      <c r="AH420" s="61"/>
      <c r="AI420" s="61"/>
      <c r="AJ420" s="61"/>
      <c r="AK420" s="61"/>
      <c r="AL420" s="61"/>
    </row>
    <row r="421" spans="1:38" ht="12.75">
      <c r="A421" s="61"/>
      <c r="B421" s="61"/>
      <c r="C421" s="61"/>
      <c r="D421" s="61"/>
      <c r="E421" s="61"/>
      <c r="F421" s="61"/>
      <c r="G421" s="61"/>
      <c r="H421" s="294"/>
      <c r="I421" s="294"/>
      <c r="J421" s="294"/>
      <c r="K421" s="294"/>
      <c r="L421" s="294"/>
      <c r="M421" s="294"/>
      <c r="N421" s="294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294"/>
      <c r="AD421" s="61"/>
      <c r="AE421" s="61"/>
      <c r="AF421" s="294"/>
      <c r="AG421" s="61"/>
      <c r="AH421" s="61"/>
      <c r="AI421" s="61"/>
      <c r="AJ421" s="61"/>
      <c r="AK421" s="61"/>
      <c r="AL421" s="61"/>
    </row>
    <row r="422" spans="1:38" ht="12.75">
      <c r="A422" s="61"/>
      <c r="B422" s="61"/>
      <c r="C422" s="61"/>
      <c r="D422" s="61"/>
      <c r="E422" s="61"/>
      <c r="F422" s="61"/>
      <c r="G422" s="61"/>
      <c r="H422" s="294"/>
      <c r="I422" s="294"/>
      <c r="J422" s="294"/>
      <c r="K422" s="294"/>
      <c r="L422" s="294"/>
      <c r="M422" s="294"/>
      <c r="N422" s="294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294"/>
      <c r="AD422" s="61"/>
      <c r="AE422" s="61"/>
      <c r="AF422" s="294"/>
      <c r="AG422" s="61"/>
      <c r="AH422" s="61"/>
      <c r="AI422" s="61"/>
      <c r="AJ422" s="61"/>
      <c r="AK422" s="61"/>
      <c r="AL422" s="61"/>
    </row>
    <row r="423" spans="1:38" ht="12.75">
      <c r="A423" s="61"/>
      <c r="B423" s="61"/>
      <c r="C423" s="61"/>
      <c r="D423" s="61"/>
      <c r="E423" s="61"/>
      <c r="F423" s="61"/>
      <c r="G423" s="61"/>
      <c r="H423" s="294"/>
      <c r="I423" s="294"/>
      <c r="J423" s="294"/>
      <c r="K423" s="294"/>
      <c r="L423" s="294"/>
      <c r="M423" s="294"/>
      <c r="N423" s="294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294"/>
      <c r="AD423" s="61"/>
      <c r="AE423" s="61"/>
      <c r="AF423" s="294"/>
      <c r="AG423" s="61"/>
      <c r="AH423" s="61"/>
      <c r="AI423" s="61"/>
      <c r="AJ423" s="61"/>
      <c r="AK423" s="61"/>
      <c r="AL423" s="61"/>
    </row>
    <row r="424" spans="1:38" ht="12.75">
      <c r="A424" s="61"/>
      <c r="B424" s="61"/>
      <c r="C424" s="61"/>
      <c r="D424" s="61"/>
      <c r="E424" s="61"/>
      <c r="F424" s="61"/>
      <c r="G424" s="61"/>
      <c r="H424" s="294"/>
      <c r="I424" s="294"/>
      <c r="J424" s="294"/>
      <c r="K424" s="294"/>
      <c r="L424" s="294"/>
      <c r="M424" s="294"/>
      <c r="N424" s="294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294"/>
      <c r="AD424" s="61"/>
      <c r="AE424" s="61"/>
      <c r="AF424" s="294"/>
      <c r="AG424" s="61"/>
      <c r="AH424" s="61"/>
      <c r="AI424" s="61"/>
      <c r="AJ424" s="61"/>
      <c r="AK424" s="61"/>
      <c r="AL424" s="61"/>
    </row>
    <row r="425" spans="1:38" ht="12.75">
      <c r="A425" s="61"/>
      <c r="B425" s="61"/>
      <c r="C425" s="61"/>
      <c r="D425" s="61"/>
      <c r="E425" s="61"/>
      <c r="F425" s="61"/>
      <c r="G425" s="61"/>
      <c r="H425" s="294"/>
      <c r="I425" s="294"/>
      <c r="J425" s="294"/>
      <c r="K425" s="294"/>
      <c r="L425" s="294"/>
      <c r="M425" s="294"/>
      <c r="N425" s="294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294"/>
      <c r="AD425" s="61"/>
      <c r="AE425" s="61"/>
      <c r="AF425" s="294"/>
      <c r="AG425" s="61"/>
      <c r="AH425" s="61"/>
      <c r="AI425" s="61"/>
      <c r="AJ425" s="61"/>
      <c r="AK425" s="61"/>
      <c r="AL425" s="61"/>
    </row>
    <row r="426" spans="1:38" ht="12.75">
      <c r="A426" s="61"/>
      <c r="B426" s="61"/>
      <c r="C426" s="61"/>
      <c r="D426" s="61"/>
      <c r="E426" s="61"/>
      <c r="F426" s="61"/>
      <c r="G426" s="61"/>
      <c r="H426" s="294"/>
      <c r="I426" s="294"/>
      <c r="J426" s="294"/>
      <c r="K426" s="294"/>
      <c r="L426" s="294"/>
      <c r="M426" s="294"/>
      <c r="N426" s="294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294"/>
      <c r="AD426" s="61"/>
      <c r="AE426" s="61"/>
      <c r="AF426" s="294"/>
      <c r="AG426" s="61"/>
      <c r="AH426" s="61"/>
      <c r="AI426" s="61"/>
      <c r="AJ426" s="61"/>
      <c r="AK426" s="61"/>
      <c r="AL426" s="61"/>
    </row>
    <row r="427" spans="1:38" ht="12.75">
      <c r="A427" s="61"/>
      <c r="B427" s="61"/>
      <c r="C427" s="61"/>
      <c r="D427" s="61"/>
      <c r="E427" s="61"/>
      <c r="F427" s="61"/>
      <c r="G427" s="61"/>
      <c r="H427" s="294"/>
      <c r="I427" s="294"/>
      <c r="J427" s="294"/>
      <c r="K427" s="294"/>
      <c r="L427" s="294"/>
      <c r="M427" s="294"/>
      <c r="N427" s="294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294"/>
      <c r="AD427" s="61"/>
      <c r="AE427" s="61"/>
      <c r="AF427" s="294"/>
      <c r="AG427" s="61"/>
      <c r="AH427" s="61"/>
      <c r="AI427" s="61"/>
      <c r="AJ427" s="61"/>
      <c r="AK427" s="61"/>
      <c r="AL427" s="61"/>
    </row>
    <row r="428" spans="1:38" ht="12.75">
      <c r="A428" s="61"/>
      <c r="B428" s="61"/>
      <c r="C428" s="61"/>
      <c r="D428" s="61"/>
      <c r="E428" s="61"/>
      <c r="F428" s="61"/>
      <c r="G428" s="61"/>
      <c r="H428" s="294"/>
      <c r="I428" s="294"/>
      <c r="J428" s="294"/>
      <c r="K428" s="294"/>
      <c r="L428" s="294"/>
      <c r="M428" s="294"/>
      <c r="N428" s="294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294"/>
      <c r="AD428" s="61"/>
      <c r="AE428" s="61"/>
      <c r="AF428" s="294"/>
      <c r="AG428" s="61"/>
      <c r="AH428" s="61"/>
      <c r="AI428" s="61"/>
      <c r="AJ428" s="61"/>
      <c r="AK428" s="61"/>
      <c r="AL428" s="61"/>
    </row>
    <row r="429" spans="1:38" ht="12.75">
      <c r="A429" s="61"/>
      <c r="B429" s="61"/>
      <c r="C429" s="61"/>
      <c r="D429" s="61"/>
      <c r="E429" s="61"/>
      <c r="F429" s="61"/>
      <c r="G429" s="61"/>
      <c r="H429" s="294"/>
      <c r="I429" s="294"/>
      <c r="J429" s="294"/>
      <c r="K429" s="294"/>
      <c r="L429" s="294"/>
      <c r="M429" s="294"/>
      <c r="N429" s="294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294"/>
      <c r="AD429" s="61"/>
      <c r="AE429" s="61"/>
      <c r="AF429" s="294"/>
      <c r="AG429" s="61"/>
      <c r="AH429" s="61"/>
      <c r="AI429" s="61"/>
      <c r="AJ429" s="61"/>
      <c r="AK429" s="61"/>
      <c r="AL429" s="61"/>
    </row>
    <row r="430" spans="1:38" ht="12.75">
      <c r="A430" s="61"/>
      <c r="B430" s="61"/>
      <c r="C430" s="61"/>
      <c r="D430" s="61"/>
      <c r="E430" s="61"/>
      <c r="F430" s="61"/>
      <c r="G430" s="61"/>
      <c r="H430" s="294"/>
      <c r="I430" s="294"/>
      <c r="J430" s="294"/>
      <c r="K430" s="294"/>
      <c r="L430" s="294"/>
      <c r="M430" s="294"/>
      <c r="N430" s="294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294"/>
      <c r="AD430" s="61"/>
      <c r="AE430" s="61"/>
      <c r="AF430" s="294"/>
      <c r="AG430" s="61"/>
      <c r="AH430" s="61"/>
      <c r="AI430" s="61"/>
      <c r="AJ430" s="61"/>
      <c r="AK430" s="61"/>
      <c r="AL430" s="61"/>
    </row>
    <row r="431" spans="1:38" ht="12.75">
      <c r="A431" s="61"/>
      <c r="B431" s="61"/>
      <c r="C431" s="61"/>
      <c r="D431" s="61"/>
      <c r="E431" s="61"/>
      <c r="F431" s="61"/>
      <c r="G431" s="61"/>
      <c r="H431" s="294"/>
      <c r="I431" s="294"/>
      <c r="J431" s="294"/>
      <c r="K431" s="294"/>
      <c r="L431" s="294"/>
      <c r="M431" s="294"/>
      <c r="N431" s="294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294"/>
      <c r="AD431" s="61"/>
      <c r="AE431" s="61"/>
      <c r="AF431" s="294"/>
      <c r="AG431" s="61"/>
      <c r="AH431" s="61"/>
      <c r="AI431" s="61"/>
      <c r="AJ431" s="61"/>
      <c r="AK431" s="61"/>
      <c r="AL431" s="61"/>
    </row>
    <row r="432" spans="1:38" ht="12.75">
      <c r="A432" s="61"/>
      <c r="B432" s="61"/>
      <c r="C432" s="61"/>
      <c r="D432" s="61"/>
      <c r="E432" s="61"/>
      <c r="F432" s="61"/>
      <c r="G432" s="61"/>
      <c r="H432" s="294"/>
      <c r="I432" s="294"/>
      <c r="J432" s="294"/>
      <c r="K432" s="294"/>
      <c r="L432" s="294"/>
      <c r="M432" s="294"/>
      <c r="N432" s="294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294"/>
      <c r="AD432" s="61"/>
      <c r="AE432" s="61"/>
      <c r="AF432" s="294"/>
      <c r="AG432" s="61"/>
      <c r="AH432" s="61"/>
      <c r="AI432" s="61"/>
      <c r="AJ432" s="61"/>
      <c r="AK432" s="61"/>
      <c r="AL432" s="61"/>
    </row>
    <row r="433" spans="1:38" ht="12.75">
      <c r="A433" s="61"/>
      <c r="B433" s="61"/>
      <c r="C433" s="61"/>
      <c r="D433" s="61"/>
      <c r="E433" s="61"/>
      <c r="F433" s="61"/>
      <c r="G433" s="61"/>
      <c r="H433" s="294"/>
      <c r="I433" s="294"/>
      <c r="J433" s="294"/>
      <c r="K433" s="294"/>
      <c r="L433" s="294"/>
      <c r="M433" s="294"/>
      <c r="N433" s="294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294"/>
      <c r="AD433" s="61"/>
      <c r="AE433" s="61"/>
      <c r="AF433" s="294"/>
      <c r="AG433" s="61"/>
      <c r="AH433" s="61"/>
      <c r="AI433" s="61"/>
      <c r="AJ433" s="61"/>
      <c r="AK433" s="61"/>
      <c r="AL433" s="61"/>
    </row>
    <row r="434" spans="1:38" ht="12.75">
      <c r="A434" s="61"/>
      <c r="B434" s="61"/>
      <c r="C434" s="61"/>
      <c r="D434" s="61"/>
      <c r="E434" s="61"/>
      <c r="F434" s="61"/>
      <c r="G434" s="61"/>
      <c r="H434" s="294"/>
      <c r="I434" s="294"/>
      <c r="J434" s="294"/>
      <c r="K434" s="294"/>
      <c r="L434" s="294"/>
      <c r="M434" s="294"/>
      <c r="N434" s="294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294"/>
      <c r="AD434" s="61"/>
      <c r="AE434" s="61"/>
      <c r="AF434" s="294"/>
      <c r="AG434" s="61"/>
      <c r="AH434" s="61"/>
      <c r="AI434" s="61"/>
      <c r="AJ434" s="61"/>
      <c r="AK434" s="61"/>
      <c r="AL434" s="61"/>
    </row>
    <row r="435" spans="1:38" ht="12.75">
      <c r="A435" s="61"/>
      <c r="B435" s="61"/>
      <c r="C435" s="61"/>
      <c r="D435" s="61"/>
      <c r="E435" s="61"/>
      <c r="F435" s="61"/>
      <c r="G435" s="61"/>
      <c r="H435" s="294"/>
      <c r="I435" s="294"/>
      <c r="J435" s="294"/>
      <c r="K435" s="294"/>
      <c r="L435" s="294"/>
      <c r="M435" s="294"/>
      <c r="N435" s="294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294"/>
      <c r="AD435" s="61"/>
      <c r="AE435" s="61"/>
      <c r="AF435" s="294"/>
      <c r="AG435" s="61"/>
      <c r="AH435" s="61"/>
      <c r="AI435" s="61"/>
      <c r="AJ435" s="61"/>
      <c r="AK435" s="61"/>
      <c r="AL435" s="61"/>
    </row>
    <row r="436" spans="1:38" ht="12.75">
      <c r="A436" s="61"/>
      <c r="B436" s="61"/>
      <c r="C436" s="61"/>
      <c r="D436" s="61"/>
      <c r="E436" s="61"/>
      <c r="F436" s="61"/>
      <c r="G436" s="61"/>
      <c r="H436" s="294"/>
      <c r="I436" s="294"/>
      <c r="J436" s="294"/>
      <c r="K436" s="294"/>
      <c r="L436" s="294"/>
      <c r="M436" s="294"/>
      <c r="N436" s="294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294"/>
      <c r="AD436" s="61"/>
      <c r="AE436" s="61"/>
      <c r="AF436" s="294"/>
      <c r="AG436" s="61"/>
      <c r="AH436" s="61"/>
      <c r="AI436" s="61"/>
      <c r="AJ436" s="61"/>
      <c r="AK436" s="61"/>
      <c r="AL436" s="61"/>
    </row>
    <row r="437" spans="1:38" ht="12.75">
      <c r="A437" s="61"/>
      <c r="B437" s="61"/>
      <c r="C437" s="61"/>
      <c r="D437" s="61"/>
      <c r="E437" s="61"/>
      <c r="F437" s="61"/>
      <c r="G437" s="61"/>
      <c r="H437" s="294"/>
      <c r="I437" s="294"/>
      <c r="J437" s="294"/>
      <c r="K437" s="294"/>
      <c r="L437" s="294"/>
      <c r="M437" s="294"/>
      <c r="N437" s="294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294"/>
      <c r="AD437" s="61"/>
      <c r="AE437" s="61"/>
      <c r="AF437" s="294"/>
      <c r="AG437" s="61"/>
      <c r="AH437" s="61"/>
      <c r="AI437" s="61"/>
      <c r="AJ437" s="61"/>
      <c r="AK437" s="61"/>
      <c r="AL437" s="61"/>
    </row>
    <row r="438" spans="1:38" ht="12.75">
      <c r="A438" s="61"/>
      <c r="B438" s="61"/>
      <c r="C438" s="61"/>
      <c r="D438" s="61"/>
      <c r="E438" s="61"/>
      <c r="F438" s="61"/>
      <c r="G438" s="61"/>
      <c r="H438" s="294"/>
      <c r="I438" s="294"/>
      <c r="J438" s="294"/>
      <c r="K438" s="294"/>
      <c r="L438" s="294"/>
      <c r="M438" s="294"/>
      <c r="N438" s="294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294"/>
      <c r="AD438" s="61"/>
      <c r="AE438" s="61"/>
      <c r="AF438" s="294"/>
      <c r="AG438" s="61"/>
      <c r="AH438" s="61"/>
      <c r="AI438" s="61"/>
      <c r="AJ438" s="61"/>
      <c r="AK438" s="61"/>
      <c r="AL438" s="61"/>
    </row>
    <row r="439" spans="1:38" ht="12.75">
      <c r="A439" s="61"/>
      <c r="B439" s="61"/>
      <c r="C439" s="61"/>
      <c r="D439" s="61"/>
      <c r="E439" s="61"/>
      <c r="F439" s="61"/>
      <c r="G439" s="61"/>
      <c r="H439" s="294"/>
      <c r="I439" s="294"/>
      <c r="J439" s="294"/>
      <c r="K439" s="294"/>
      <c r="L439" s="294"/>
      <c r="M439" s="294"/>
      <c r="N439" s="294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294"/>
      <c r="AD439" s="61"/>
      <c r="AE439" s="61"/>
      <c r="AF439" s="294"/>
      <c r="AG439" s="61"/>
      <c r="AH439" s="61"/>
      <c r="AI439" s="61"/>
      <c r="AJ439" s="61"/>
      <c r="AK439" s="61"/>
      <c r="AL439" s="61"/>
    </row>
    <row r="440" spans="1:38" ht="12.75">
      <c r="A440" s="61"/>
      <c r="B440" s="61"/>
      <c r="C440" s="61"/>
      <c r="D440" s="61"/>
      <c r="E440" s="61"/>
      <c r="F440" s="61"/>
      <c r="G440" s="61"/>
      <c r="H440" s="294"/>
      <c r="I440" s="294"/>
      <c r="J440" s="294"/>
      <c r="K440" s="294"/>
      <c r="L440" s="294"/>
      <c r="M440" s="294"/>
      <c r="N440" s="294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294"/>
      <c r="AD440" s="61"/>
      <c r="AE440" s="61"/>
      <c r="AF440" s="294"/>
      <c r="AG440" s="61"/>
      <c r="AH440" s="61"/>
      <c r="AI440" s="61"/>
      <c r="AJ440" s="61"/>
      <c r="AK440" s="61"/>
      <c r="AL440" s="61"/>
    </row>
    <row r="441" spans="1:38" ht="12.75">
      <c r="A441" s="61"/>
      <c r="B441" s="61"/>
      <c r="C441" s="61"/>
      <c r="D441" s="61"/>
      <c r="E441" s="61"/>
      <c r="F441" s="61"/>
      <c r="G441" s="61"/>
      <c r="H441" s="294"/>
      <c r="I441" s="294"/>
      <c r="J441" s="294"/>
      <c r="K441" s="294"/>
      <c r="L441" s="294"/>
      <c r="M441" s="294"/>
      <c r="N441" s="294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294"/>
      <c r="AD441" s="61"/>
      <c r="AE441" s="61"/>
      <c r="AF441" s="294"/>
      <c r="AG441" s="61"/>
      <c r="AH441" s="61"/>
      <c r="AI441" s="61"/>
      <c r="AJ441" s="61"/>
      <c r="AK441" s="61"/>
      <c r="AL441" s="61"/>
    </row>
    <row r="442" spans="1:38" ht="12.75">
      <c r="A442" s="61"/>
      <c r="B442" s="61"/>
      <c r="C442" s="61"/>
      <c r="D442" s="61"/>
      <c r="E442" s="61"/>
      <c r="F442" s="61"/>
      <c r="G442" s="61"/>
      <c r="H442" s="294"/>
      <c r="I442" s="294"/>
      <c r="J442" s="294"/>
      <c r="K442" s="294"/>
      <c r="L442" s="294"/>
      <c r="M442" s="294"/>
      <c r="N442" s="294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294"/>
      <c r="AD442" s="61"/>
      <c r="AE442" s="61"/>
      <c r="AF442" s="294"/>
      <c r="AG442" s="61"/>
      <c r="AH442" s="61"/>
      <c r="AI442" s="61"/>
      <c r="AJ442" s="61"/>
      <c r="AK442" s="61"/>
      <c r="AL442" s="61"/>
    </row>
    <row r="443" spans="1:38" ht="12.75">
      <c r="A443" s="61"/>
      <c r="B443" s="61"/>
      <c r="C443" s="61"/>
      <c r="D443" s="61"/>
      <c r="E443" s="61"/>
      <c r="F443" s="61"/>
      <c r="G443" s="61"/>
      <c r="H443" s="294"/>
      <c r="I443" s="294"/>
      <c r="J443" s="294"/>
      <c r="K443" s="294"/>
      <c r="L443" s="294"/>
      <c r="M443" s="294"/>
      <c r="N443" s="294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294"/>
      <c r="AD443" s="61"/>
      <c r="AE443" s="61"/>
      <c r="AF443" s="294"/>
      <c r="AG443" s="61"/>
      <c r="AH443" s="61"/>
      <c r="AI443" s="61"/>
      <c r="AJ443" s="61"/>
      <c r="AK443" s="61"/>
      <c r="AL443" s="61"/>
    </row>
    <row r="444" spans="1:38" ht="12.75">
      <c r="A444" s="61"/>
      <c r="B444" s="61"/>
      <c r="C444" s="61"/>
      <c r="D444" s="61"/>
      <c r="E444" s="61"/>
      <c r="F444" s="61"/>
      <c r="G444" s="61"/>
      <c r="H444" s="294"/>
      <c r="I444" s="294"/>
      <c r="J444" s="294"/>
      <c r="K444" s="294"/>
      <c r="L444" s="294"/>
      <c r="M444" s="294"/>
      <c r="N444" s="294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294"/>
      <c r="AD444" s="61"/>
      <c r="AE444" s="61"/>
      <c r="AF444" s="294"/>
      <c r="AG444" s="61"/>
      <c r="AH444" s="61"/>
      <c r="AI444" s="61"/>
      <c r="AJ444" s="61"/>
      <c r="AK444" s="61"/>
      <c r="AL444" s="61"/>
    </row>
    <row r="445" spans="1:38" ht="12.75">
      <c r="A445" s="61"/>
      <c r="B445" s="61"/>
      <c r="C445" s="61"/>
      <c r="D445" s="61"/>
      <c r="E445" s="61"/>
      <c r="F445" s="61"/>
      <c r="G445" s="61"/>
      <c r="H445" s="294"/>
      <c r="I445" s="294"/>
      <c r="J445" s="294"/>
      <c r="K445" s="294"/>
      <c r="L445" s="294"/>
      <c r="M445" s="294"/>
      <c r="N445" s="294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294"/>
      <c r="AD445" s="61"/>
      <c r="AE445" s="61"/>
      <c r="AF445" s="294"/>
      <c r="AG445" s="61"/>
      <c r="AH445" s="61"/>
      <c r="AI445" s="61"/>
      <c r="AJ445" s="61"/>
      <c r="AK445" s="61"/>
      <c r="AL445" s="61"/>
    </row>
    <row r="446" spans="1:38" ht="12.75">
      <c r="A446" s="61"/>
      <c r="B446" s="61"/>
      <c r="C446" s="61"/>
      <c r="D446" s="61"/>
      <c r="E446" s="61"/>
      <c r="F446" s="61"/>
      <c r="G446" s="61"/>
      <c r="H446" s="294"/>
      <c r="I446" s="294"/>
      <c r="J446" s="294"/>
      <c r="K446" s="294"/>
      <c r="L446" s="294"/>
      <c r="M446" s="294"/>
      <c r="N446" s="294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294"/>
      <c r="AD446" s="61"/>
      <c r="AE446" s="61"/>
      <c r="AF446" s="294"/>
      <c r="AG446" s="61"/>
      <c r="AH446" s="61"/>
      <c r="AI446" s="61"/>
      <c r="AJ446" s="61"/>
      <c r="AK446" s="61"/>
      <c r="AL446" s="61"/>
    </row>
    <row r="447" spans="1:38" ht="12.75">
      <c r="A447" s="61"/>
      <c r="B447" s="61"/>
      <c r="C447" s="61"/>
      <c r="D447" s="61"/>
      <c r="E447" s="61"/>
      <c r="F447" s="61"/>
      <c r="G447" s="61"/>
      <c r="H447" s="294"/>
      <c r="I447" s="294"/>
      <c r="J447" s="294"/>
      <c r="K447" s="294"/>
      <c r="L447" s="294"/>
      <c r="M447" s="294"/>
      <c r="N447" s="294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294"/>
      <c r="AD447" s="61"/>
      <c r="AE447" s="61"/>
      <c r="AF447" s="294"/>
      <c r="AG447" s="61"/>
      <c r="AH447" s="61"/>
      <c r="AI447" s="61"/>
      <c r="AJ447" s="61"/>
      <c r="AK447" s="61"/>
      <c r="AL447" s="61"/>
    </row>
    <row r="448" spans="1:38" ht="12.75">
      <c r="A448" s="61"/>
      <c r="B448" s="61"/>
      <c r="C448" s="61"/>
      <c r="D448" s="61"/>
      <c r="E448" s="61"/>
      <c r="F448" s="61"/>
      <c r="G448" s="61"/>
      <c r="H448" s="294"/>
      <c r="I448" s="294"/>
      <c r="J448" s="294"/>
      <c r="K448" s="294"/>
      <c r="L448" s="294"/>
      <c r="M448" s="294"/>
      <c r="N448" s="294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294"/>
      <c r="AD448" s="61"/>
      <c r="AE448" s="61"/>
      <c r="AF448" s="294"/>
      <c r="AG448" s="61"/>
      <c r="AH448" s="61"/>
      <c r="AI448" s="61"/>
      <c r="AJ448" s="61"/>
      <c r="AK448" s="61"/>
      <c r="AL448" s="61"/>
    </row>
    <row r="449" spans="1:38" ht="12.75">
      <c r="A449" s="61"/>
      <c r="B449" s="61"/>
      <c r="C449" s="61"/>
      <c r="D449" s="61"/>
      <c r="E449" s="61"/>
      <c r="F449" s="61"/>
      <c r="G449" s="61"/>
      <c r="H449" s="294"/>
      <c r="I449" s="294"/>
      <c r="J449" s="294"/>
      <c r="K449" s="294"/>
      <c r="L449" s="294"/>
      <c r="M449" s="294"/>
      <c r="N449" s="294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294"/>
      <c r="AD449" s="61"/>
      <c r="AE449" s="61"/>
      <c r="AF449" s="294"/>
      <c r="AG449" s="61"/>
      <c r="AH449" s="61"/>
      <c r="AI449" s="61"/>
      <c r="AJ449" s="61"/>
      <c r="AK449" s="61"/>
      <c r="AL449" s="61"/>
    </row>
    <row r="450" spans="1:38" ht="12.75">
      <c r="A450" s="61"/>
      <c r="B450" s="61"/>
      <c r="C450" s="61"/>
      <c r="D450" s="61"/>
      <c r="E450" s="61"/>
      <c r="F450" s="61"/>
      <c r="G450" s="61"/>
      <c r="H450" s="294"/>
      <c r="I450" s="294"/>
      <c r="J450" s="294"/>
      <c r="K450" s="294"/>
      <c r="L450" s="294"/>
      <c r="M450" s="294"/>
      <c r="N450" s="294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294"/>
      <c r="AD450" s="61"/>
      <c r="AE450" s="61"/>
      <c r="AF450" s="294"/>
      <c r="AG450" s="61"/>
      <c r="AH450" s="61"/>
      <c r="AI450" s="61"/>
      <c r="AJ450" s="61"/>
      <c r="AK450" s="61"/>
      <c r="AL450" s="61"/>
    </row>
    <row r="451" spans="1:38" ht="12.75">
      <c r="A451" s="61"/>
      <c r="B451" s="61"/>
      <c r="C451" s="61"/>
      <c r="D451" s="61"/>
      <c r="E451" s="61"/>
      <c r="F451" s="61"/>
      <c r="G451" s="61"/>
      <c r="H451" s="294"/>
      <c r="I451" s="294"/>
      <c r="J451" s="294"/>
      <c r="K451" s="294"/>
      <c r="L451" s="294"/>
      <c r="M451" s="294"/>
      <c r="N451" s="294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294"/>
      <c r="AD451" s="61"/>
      <c r="AE451" s="61"/>
      <c r="AF451" s="294"/>
      <c r="AG451" s="61"/>
      <c r="AH451" s="61"/>
      <c r="AI451" s="61"/>
      <c r="AJ451" s="61"/>
      <c r="AK451" s="61"/>
      <c r="AL451" s="61"/>
    </row>
    <row r="452" spans="1:38" ht="12.75">
      <c r="A452" s="61"/>
      <c r="B452" s="61"/>
      <c r="C452" s="61"/>
      <c r="D452" s="61"/>
      <c r="E452" s="61"/>
      <c r="F452" s="61"/>
      <c r="G452" s="61"/>
      <c r="H452" s="294"/>
      <c r="I452" s="294"/>
      <c r="J452" s="294"/>
      <c r="K452" s="294"/>
      <c r="L452" s="294"/>
      <c r="M452" s="294"/>
      <c r="N452" s="294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294"/>
      <c r="AD452" s="61"/>
      <c r="AE452" s="61"/>
      <c r="AF452" s="294"/>
      <c r="AG452" s="61"/>
      <c r="AH452" s="61"/>
      <c r="AI452" s="61"/>
      <c r="AJ452" s="61"/>
      <c r="AK452" s="61"/>
      <c r="AL452" s="61"/>
    </row>
    <row r="453" spans="1:38" ht="12.75">
      <c r="A453" s="61"/>
      <c r="B453" s="61"/>
      <c r="C453" s="61"/>
      <c r="D453" s="61"/>
      <c r="E453" s="61"/>
      <c r="F453" s="61"/>
      <c r="G453" s="61"/>
      <c r="H453" s="294"/>
      <c r="I453" s="294"/>
      <c r="J453" s="294"/>
      <c r="K453" s="294"/>
      <c r="L453" s="294"/>
      <c r="M453" s="294"/>
      <c r="N453" s="294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294"/>
      <c r="AD453" s="61"/>
      <c r="AE453" s="61"/>
      <c r="AF453" s="294"/>
      <c r="AG453" s="61"/>
      <c r="AH453" s="61"/>
      <c r="AI453" s="61"/>
      <c r="AJ453" s="61"/>
      <c r="AK453" s="61"/>
      <c r="AL453" s="61"/>
    </row>
    <row r="454" spans="1:38" ht="12.75">
      <c r="A454" s="61"/>
      <c r="B454" s="61"/>
      <c r="C454" s="61"/>
      <c r="D454" s="61"/>
      <c r="E454" s="61"/>
      <c r="F454" s="61"/>
      <c r="G454" s="61"/>
      <c r="H454" s="294"/>
      <c r="I454" s="294"/>
      <c r="J454" s="294"/>
      <c r="K454" s="294"/>
      <c r="L454" s="294"/>
      <c r="M454" s="294"/>
      <c r="N454" s="294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294"/>
      <c r="AD454" s="61"/>
      <c r="AE454" s="61"/>
      <c r="AF454" s="294"/>
      <c r="AG454" s="61"/>
      <c r="AH454" s="61"/>
      <c r="AI454" s="61"/>
      <c r="AJ454" s="61"/>
      <c r="AK454" s="61"/>
      <c r="AL454" s="61"/>
    </row>
    <row r="455" spans="1:38" ht="12.75">
      <c r="A455" s="61"/>
      <c r="B455" s="61"/>
      <c r="C455" s="61"/>
      <c r="D455" s="61"/>
      <c r="E455" s="61"/>
      <c r="F455" s="61"/>
      <c r="G455" s="61"/>
      <c r="H455" s="294"/>
      <c r="I455" s="294"/>
      <c r="J455" s="294"/>
      <c r="K455" s="294"/>
      <c r="L455" s="294"/>
      <c r="M455" s="294"/>
      <c r="N455" s="294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294"/>
      <c r="AD455" s="61"/>
      <c r="AE455" s="61"/>
      <c r="AF455" s="294"/>
      <c r="AG455" s="61"/>
      <c r="AH455" s="61"/>
      <c r="AI455" s="61"/>
      <c r="AJ455" s="61"/>
      <c r="AK455" s="61"/>
      <c r="AL455" s="61"/>
    </row>
    <row r="456" spans="1:38" ht="12.75">
      <c r="A456" s="61"/>
      <c r="B456" s="61"/>
      <c r="C456" s="61"/>
      <c r="D456" s="61"/>
      <c r="E456" s="61"/>
      <c r="F456" s="61"/>
      <c r="G456" s="61"/>
      <c r="H456" s="294"/>
      <c r="I456" s="294"/>
      <c r="J456" s="294"/>
      <c r="K456" s="294"/>
      <c r="L456" s="294"/>
      <c r="M456" s="294"/>
      <c r="N456" s="294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294"/>
      <c r="AD456" s="61"/>
      <c r="AE456" s="61"/>
      <c r="AF456" s="294"/>
      <c r="AG456" s="61"/>
      <c r="AH456" s="61"/>
      <c r="AI456" s="61"/>
      <c r="AJ456" s="61"/>
      <c r="AK456" s="61"/>
      <c r="AL456" s="61"/>
    </row>
    <row r="457" spans="1:38" ht="12.75">
      <c r="A457" s="61"/>
      <c r="B457" s="61"/>
      <c r="C457" s="61"/>
      <c r="D457" s="61"/>
      <c r="E457" s="61"/>
      <c r="F457" s="61"/>
      <c r="G457" s="61"/>
      <c r="H457" s="294"/>
      <c r="I457" s="294"/>
      <c r="J457" s="294"/>
      <c r="K457" s="294"/>
      <c r="L457" s="294"/>
      <c r="M457" s="294"/>
      <c r="N457" s="294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294"/>
      <c r="AD457" s="61"/>
      <c r="AE457" s="61"/>
      <c r="AF457" s="294"/>
      <c r="AG457" s="61"/>
      <c r="AH457" s="61"/>
      <c r="AI457" s="61"/>
      <c r="AJ457" s="61"/>
      <c r="AK457" s="61"/>
      <c r="AL457" s="61"/>
    </row>
    <row r="458" spans="1:38" ht="12.75">
      <c r="A458" s="61"/>
      <c r="B458" s="61"/>
      <c r="C458" s="61"/>
      <c r="D458" s="61"/>
      <c r="E458" s="61"/>
      <c r="F458" s="61"/>
      <c r="G458" s="61"/>
      <c r="H458" s="294"/>
      <c r="I458" s="294"/>
      <c r="J458" s="294"/>
      <c r="K458" s="294"/>
      <c r="L458" s="294"/>
      <c r="M458" s="294"/>
      <c r="N458" s="294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294"/>
      <c r="AD458" s="61"/>
      <c r="AE458" s="61"/>
      <c r="AF458" s="294"/>
      <c r="AG458" s="61"/>
      <c r="AH458" s="61"/>
      <c r="AI458" s="61"/>
      <c r="AJ458" s="61"/>
      <c r="AK458" s="61"/>
      <c r="AL458" s="61"/>
    </row>
    <row r="459" spans="1:38" ht="12.75">
      <c r="A459" s="61"/>
      <c r="B459" s="61"/>
      <c r="C459" s="61"/>
      <c r="D459" s="61"/>
      <c r="E459" s="61"/>
      <c r="F459" s="61"/>
      <c r="G459" s="61"/>
      <c r="H459" s="294"/>
      <c r="I459" s="294"/>
      <c r="J459" s="294"/>
      <c r="K459" s="294"/>
      <c r="L459" s="294"/>
      <c r="M459" s="294"/>
      <c r="N459" s="294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294"/>
      <c r="AD459" s="61"/>
      <c r="AE459" s="61"/>
      <c r="AF459" s="294"/>
      <c r="AG459" s="61"/>
      <c r="AH459" s="61"/>
      <c r="AI459" s="61"/>
      <c r="AJ459" s="61"/>
      <c r="AK459" s="61"/>
      <c r="AL459" s="61"/>
    </row>
    <row r="460" spans="1:38" ht="12.75">
      <c r="A460" s="61"/>
      <c r="B460" s="61"/>
      <c r="C460" s="61"/>
      <c r="D460" s="61"/>
      <c r="E460" s="61"/>
      <c r="F460" s="61"/>
      <c r="G460" s="61"/>
      <c r="H460" s="294"/>
      <c r="I460" s="294"/>
      <c r="J460" s="294"/>
      <c r="K460" s="294"/>
      <c r="L460" s="294"/>
      <c r="M460" s="294"/>
      <c r="N460" s="294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294"/>
      <c r="AD460" s="61"/>
      <c r="AE460" s="61"/>
      <c r="AF460" s="294"/>
      <c r="AG460" s="61"/>
      <c r="AH460" s="61"/>
      <c r="AI460" s="61"/>
      <c r="AJ460" s="61"/>
      <c r="AK460" s="61"/>
      <c r="AL460" s="61"/>
    </row>
    <row r="461" spans="1:38" ht="12.75">
      <c r="A461" s="61"/>
      <c r="B461" s="61"/>
      <c r="C461" s="61"/>
      <c r="D461" s="61"/>
      <c r="E461" s="61"/>
      <c r="F461" s="61"/>
      <c r="G461" s="61"/>
      <c r="H461" s="294"/>
      <c r="I461" s="294"/>
      <c r="J461" s="294"/>
      <c r="K461" s="294"/>
      <c r="L461" s="294"/>
      <c r="M461" s="294"/>
      <c r="N461" s="294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294"/>
      <c r="AD461" s="61"/>
      <c r="AE461" s="61"/>
      <c r="AF461" s="294"/>
      <c r="AG461" s="61"/>
      <c r="AH461" s="61"/>
      <c r="AI461" s="61"/>
      <c r="AJ461" s="61"/>
      <c r="AK461" s="61"/>
      <c r="AL461" s="61"/>
    </row>
    <row r="462" spans="1:38" ht="12.75">
      <c r="A462" s="61"/>
      <c r="B462" s="61"/>
      <c r="C462" s="61"/>
      <c r="D462" s="61"/>
      <c r="E462" s="61"/>
      <c r="F462" s="61"/>
      <c r="G462" s="61"/>
      <c r="H462" s="294"/>
      <c r="I462" s="294"/>
      <c r="J462" s="294"/>
      <c r="K462" s="294"/>
      <c r="L462" s="294"/>
      <c r="M462" s="294"/>
      <c r="N462" s="294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294"/>
      <c r="AD462" s="61"/>
      <c r="AE462" s="61"/>
      <c r="AF462" s="294"/>
      <c r="AG462" s="61"/>
      <c r="AH462" s="61"/>
      <c r="AI462" s="61"/>
      <c r="AJ462" s="61"/>
      <c r="AK462" s="61"/>
      <c r="AL462" s="61"/>
    </row>
    <row r="463" spans="1:38" ht="12.75">
      <c r="A463" s="61"/>
      <c r="B463" s="61"/>
      <c r="C463" s="61"/>
      <c r="D463" s="61"/>
      <c r="E463" s="61"/>
      <c r="F463" s="61"/>
      <c r="G463" s="61"/>
      <c r="H463" s="294"/>
      <c r="I463" s="294"/>
      <c r="J463" s="294"/>
      <c r="K463" s="294"/>
      <c r="L463" s="294"/>
      <c r="M463" s="294"/>
      <c r="N463" s="294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294"/>
      <c r="AD463" s="61"/>
      <c r="AE463" s="61"/>
      <c r="AF463" s="294"/>
      <c r="AG463" s="61"/>
      <c r="AH463" s="61"/>
      <c r="AI463" s="61"/>
      <c r="AJ463" s="61"/>
      <c r="AK463" s="61"/>
      <c r="AL463" s="61"/>
    </row>
    <row r="464" spans="1:38" ht="12.75">
      <c r="A464" s="61"/>
      <c r="B464" s="61"/>
      <c r="C464" s="61"/>
      <c r="D464" s="61"/>
      <c r="E464" s="61"/>
      <c r="F464" s="61"/>
      <c r="G464" s="61"/>
      <c r="H464" s="294"/>
      <c r="I464" s="294"/>
      <c r="J464" s="294"/>
      <c r="K464" s="294"/>
      <c r="L464" s="294"/>
      <c r="M464" s="294"/>
      <c r="N464" s="294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294"/>
      <c r="AD464" s="61"/>
      <c r="AE464" s="61"/>
      <c r="AF464" s="294"/>
      <c r="AG464" s="61"/>
      <c r="AH464" s="61"/>
      <c r="AI464" s="61"/>
      <c r="AJ464" s="61"/>
      <c r="AK464" s="61"/>
      <c r="AL464" s="61"/>
    </row>
    <row r="465" spans="1:38" ht="12.75">
      <c r="A465" s="61"/>
      <c r="B465" s="61"/>
      <c r="C465" s="61"/>
      <c r="D465" s="61"/>
      <c r="E465" s="61"/>
      <c r="F465" s="61"/>
      <c r="G465" s="61"/>
      <c r="H465" s="294"/>
      <c r="I465" s="294"/>
      <c r="J465" s="294"/>
      <c r="K465" s="294"/>
      <c r="L465" s="294"/>
      <c r="M465" s="294"/>
      <c r="N465" s="294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294"/>
      <c r="AD465" s="61"/>
      <c r="AE465" s="61"/>
      <c r="AF465" s="294"/>
      <c r="AG465" s="61"/>
      <c r="AH465" s="61"/>
      <c r="AI465" s="61"/>
      <c r="AJ465" s="61"/>
      <c r="AK465" s="61"/>
      <c r="AL465" s="61"/>
    </row>
    <row r="466" spans="1:38" ht="12.75">
      <c r="A466" s="61"/>
      <c r="B466" s="61"/>
      <c r="C466" s="61"/>
      <c r="D466" s="61"/>
      <c r="E466" s="61"/>
      <c r="F466" s="61"/>
      <c r="G466" s="61"/>
      <c r="H466" s="294"/>
      <c r="I466" s="294"/>
      <c r="J466" s="294"/>
      <c r="K466" s="294"/>
      <c r="L466" s="294"/>
      <c r="M466" s="294"/>
      <c r="N466" s="294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294"/>
      <c r="AD466" s="61"/>
      <c r="AE466" s="61"/>
      <c r="AF466" s="294"/>
      <c r="AG466" s="61"/>
      <c r="AH466" s="61"/>
      <c r="AI466" s="61"/>
      <c r="AJ466" s="61"/>
      <c r="AK466" s="61"/>
      <c r="AL466" s="61"/>
    </row>
    <row r="467" spans="1:38" ht="12.75">
      <c r="A467" s="61"/>
      <c r="B467" s="61"/>
      <c r="C467" s="61"/>
      <c r="D467" s="61"/>
      <c r="E467" s="61"/>
      <c r="F467" s="61"/>
      <c r="G467" s="61"/>
      <c r="H467" s="294"/>
      <c r="I467" s="294"/>
      <c r="J467" s="294"/>
      <c r="K467" s="294"/>
      <c r="L467" s="294"/>
      <c r="M467" s="294"/>
      <c r="N467" s="294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294"/>
      <c r="AD467" s="61"/>
      <c r="AE467" s="61"/>
      <c r="AF467" s="294"/>
      <c r="AG467" s="61"/>
      <c r="AH467" s="61"/>
      <c r="AI467" s="61"/>
      <c r="AJ467" s="61"/>
      <c r="AK467" s="61"/>
      <c r="AL467" s="61"/>
    </row>
    <row r="468" spans="1:38" ht="12.75">
      <c r="A468" s="61"/>
      <c r="B468" s="61"/>
      <c r="C468" s="61"/>
      <c r="D468" s="61"/>
      <c r="E468" s="61"/>
      <c r="F468" s="61"/>
      <c r="G468" s="61"/>
      <c r="H468" s="294"/>
      <c r="I468" s="294"/>
      <c r="J468" s="294"/>
      <c r="K468" s="294"/>
      <c r="L468" s="294"/>
      <c r="M468" s="294"/>
      <c r="N468" s="294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294"/>
      <c r="AD468" s="61"/>
      <c r="AE468" s="61"/>
      <c r="AF468" s="294"/>
      <c r="AG468" s="61"/>
      <c r="AH468" s="61"/>
      <c r="AI468" s="61"/>
      <c r="AJ468" s="61"/>
      <c r="AK468" s="61"/>
      <c r="AL468" s="61"/>
    </row>
    <row r="469" spans="1:38" ht="12.75">
      <c r="A469" s="61"/>
      <c r="B469" s="61"/>
      <c r="C469" s="61"/>
      <c r="D469" s="61"/>
      <c r="E469" s="61"/>
      <c r="F469" s="61"/>
      <c r="G469" s="61"/>
      <c r="H469" s="294"/>
      <c r="I469" s="294"/>
      <c r="J469" s="294"/>
      <c r="K469" s="294"/>
      <c r="L469" s="294"/>
      <c r="M469" s="294"/>
      <c r="N469" s="294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294"/>
      <c r="AD469" s="61"/>
      <c r="AE469" s="61"/>
      <c r="AF469" s="294"/>
      <c r="AG469" s="61"/>
      <c r="AH469" s="61"/>
      <c r="AI469" s="61"/>
      <c r="AJ469" s="61"/>
      <c r="AK469" s="61"/>
      <c r="AL469" s="61"/>
    </row>
    <row r="470" spans="1:38" ht="12.75">
      <c r="A470" s="61"/>
      <c r="B470" s="61"/>
      <c r="C470" s="61"/>
      <c r="D470" s="61"/>
      <c r="E470" s="61"/>
      <c r="F470" s="61"/>
      <c r="G470" s="61"/>
      <c r="H470" s="294"/>
      <c r="I470" s="294"/>
      <c r="J470" s="294"/>
      <c r="K470" s="294"/>
      <c r="L470" s="294"/>
      <c r="M470" s="294"/>
      <c r="N470" s="294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294"/>
      <c r="AD470" s="61"/>
      <c r="AE470" s="61"/>
      <c r="AF470" s="294"/>
      <c r="AG470" s="61"/>
      <c r="AH470" s="61"/>
      <c r="AI470" s="61"/>
      <c r="AJ470" s="61"/>
      <c r="AK470" s="61"/>
      <c r="AL470" s="61"/>
    </row>
    <row r="471" spans="1:38" ht="12.75">
      <c r="A471" s="61"/>
      <c r="B471" s="61"/>
      <c r="C471" s="61"/>
      <c r="D471" s="61"/>
      <c r="E471" s="61"/>
      <c r="F471" s="61"/>
      <c r="G471" s="61"/>
      <c r="H471" s="294"/>
      <c r="I471" s="294"/>
      <c r="J471" s="294"/>
      <c r="K471" s="294"/>
      <c r="L471" s="294"/>
      <c r="M471" s="294"/>
      <c r="N471" s="294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294"/>
      <c r="AD471" s="61"/>
      <c r="AE471" s="61"/>
      <c r="AF471" s="294"/>
      <c r="AG471" s="61"/>
      <c r="AH471" s="61"/>
      <c r="AI471" s="61"/>
      <c r="AJ471" s="61"/>
      <c r="AK471" s="61"/>
      <c r="AL471" s="61"/>
    </row>
    <row r="472" spans="1:38" ht="12.75">
      <c r="A472" s="61"/>
      <c r="B472" s="61"/>
      <c r="C472" s="61"/>
      <c r="D472" s="61"/>
      <c r="E472" s="61"/>
      <c r="F472" s="61"/>
      <c r="G472" s="61"/>
      <c r="H472" s="294"/>
      <c r="I472" s="294"/>
      <c r="J472" s="294"/>
      <c r="K472" s="294"/>
      <c r="L472" s="294"/>
      <c r="M472" s="294"/>
      <c r="N472" s="294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294"/>
      <c r="AD472" s="61"/>
      <c r="AE472" s="61"/>
      <c r="AF472" s="294"/>
      <c r="AG472" s="61"/>
      <c r="AH472" s="61"/>
      <c r="AI472" s="61"/>
      <c r="AJ472" s="61"/>
      <c r="AK472" s="61"/>
      <c r="AL472" s="61"/>
    </row>
    <row r="473" spans="1:38" ht="12.75">
      <c r="A473" s="61"/>
      <c r="B473" s="61"/>
      <c r="C473" s="61"/>
      <c r="D473" s="61"/>
      <c r="E473" s="61"/>
      <c r="F473" s="61"/>
      <c r="G473" s="61"/>
      <c r="H473" s="294"/>
      <c r="I473" s="294"/>
      <c r="J473" s="294"/>
      <c r="K473" s="294"/>
      <c r="L473" s="294"/>
      <c r="M473" s="294"/>
      <c r="N473" s="294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294"/>
      <c r="AD473" s="61"/>
      <c r="AE473" s="61"/>
      <c r="AF473" s="294"/>
      <c r="AG473" s="61"/>
      <c r="AH473" s="61"/>
      <c r="AI473" s="61"/>
      <c r="AJ473" s="61"/>
      <c r="AK473" s="61"/>
      <c r="AL473" s="61"/>
    </row>
    <row r="474" spans="1:38" ht="12.75">
      <c r="A474" s="61"/>
      <c r="B474" s="61"/>
      <c r="C474" s="61"/>
      <c r="D474" s="61"/>
      <c r="E474" s="61"/>
      <c r="F474" s="61"/>
      <c r="G474" s="61"/>
      <c r="H474" s="294"/>
      <c r="I474" s="294"/>
      <c r="J474" s="294"/>
      <c r="K474" s="294"/>
      <c r="L474" s="294"/>
      <c r="M474" s="294"/>
      <c r="N474" s="294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294"/>
      <c r="AD474" s="61"/>
      <c r="AE474" s="61"/>
      <c r="AF474" s="294"/>
      <c r="AG474" s="61"/>
      <c r="AH474" s="61"/>
      <c r="AI474" s="61"/>
      <c r="AJ474" s="61"/>
      <c r="AK474" s="61"/>
      <c r="AL474" s="61"/>
    </row>
    <row r="475" spans="1:38" ht="12.75">
      <c r="A475" s="61"/>
      <c r="B475" s="61"/>
      <c r="C475" s="61"/>
      <c r="D475" s="61"/>
      <c r="E475" s="61"/>
      <c r="F475" s="61"/>
      <c r="G475" s="61"/>
      <c r="H475" s="294"/>
      <c r="I475" s="294"/>
      <c r="J475" s="294"/>
      <c r="K475" s="294"/>
      <c r="L475" s="294"/>
      <c r="M475" s="294"/>
      <c r="N475" s="294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294"/>
      <c r="AD475" s="61"/>
      <c r="AE475" s="61"/>
      <c r="AF475" s="294"/>
      <c r="AG475" s="61"/>
      <c r="AH475" s="61"/>
      <c r="AI475" s="61"/>
      <c r="AJ475" s="61"/>
      <c r="AK475" s="61"/>
      <c r="AL475" s="61"/>
    </row>
    <row r="476" spans="1:38" ht="12.75">
      <c r="A476" s="61"/>
      <c r="B476" s="61"/>
      <c r="C476" s="61"/>
      <c r="D476" s="61"/>
      <c r="E476" s="61"/>
      <c r="F476" s="61"/>
      <c r="G476" s="61"/>
      <c r="H476" s="294"/>
      <c r="I476" s="294"/>
      <c r="J476" s="294"/>
      <c r="K476" s="294"/>
      <c r="L476" s="294"/>
      <c r="M476" s="294"/>
      <c r="N476" s="294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294"/>
      <c r="AD476" s="61"/>
      <c r="AE476" s="61"/>
      <c r="AF476" s="294"/>
      <c r="AG476" s="61"/>
      <c r="AH476" s="61"/>
      <c r="AI476" s="61"/>
      <c r="AJ476" s="61"/>
      <c r="AK476" s="61"/>
      <c r="AL476" s="61"/>
    </row>
    <row r="477" spans="1:38" ht="12.75">
      <c r="A477" s="61"/>
      <c r="B477" s="61"/>
      <c r="C477" s="61"/>
      <c r="D477" s="61"/>
      <c r="E477" s="61"/>
      <c r="F477" s="61"/>
      <c r="G477" s="61"/>
      <c r="H477" s="294"/>
      <c r="I477" s="294"/>
      <c r="J477" s="294"/>
      <c r="K477" s="294"/>
      <c r="L477" s="294"/>
      <c r="M477" s="294"/>
      <c r="N477" s="294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294"/>
      <c r="AD477" s="61"/>
      <c r="AE477" s="61"/>
      <c r="AF477" s="294"/>
      <c r="AG477" s="61"/>
      <c r="AH477" s="61"/>
      <c r="AI477" s="61"/>
      <c r="AJ477" s="61"/>
      <c r="AK477" s="61"/>
      <c r="AL477" s="61"/>
    </row>
    <row r="478" spans="1:38" ht="12.75">
      <c r="A478" s="61"/>
      <c r="B478" s="61"/>
      <c r="C478" s="61"/>
      <c r="D478" s="61"/>
      <c r="E478" s="61"/>
      <c r="F478" s="61"/>
      <c r="G478" s="61"/>
      <c r="H478" s="294"/>
      <c r="I478" s="294"/>
      <c r="J478" s="294"/>
      <c r="K478" s="294"/>
      <c r="L478" s="294"/>
      <c r="M478" s="294"/>
      <c r="N478" s="294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294"/>
      <c r="AD478" s="61"/>
      <c r="AE478" s="61"/>
      <c r="AF478" s="294"/>
      <c r="AG478" s="61"/>
      <c r="AH478" s="61"/>
      <c r="AI478" s="61"/>
      <c r="AJ478" s="61"/>
      <c r="AK478" s="61"/>
      <c r="AL478" s="61"/>
    </row>
    <row r="479" spans="1:38" ht="12.75">
      <c r="A479" s="61"/>
      <c r="B479" s="61"/>
      <c r="C479" s="61"/>
      <c r="D479" s="61"/>
      <c r="E479" s="61"/>
      <c r="F479" s="61"/>
      <c r="G479" s="61"/>
      <c r="H479" s="294"/>
      <c r="I479" s="294"/>
      <c r="J479" s="294"/>
      <c r="K479" s="294"/>
      <c r="L479" s="294"/>
      <c r="M479" s="294"/>
      <c r="N479" s="294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294"/>
      <c r="AD479" s="61"/>
      <c r="AE479" s="61"/>
      <c r="AF479" s="294"/>
      <c r="AG479" s="61"/>
      <c r="AH479" s="61"/>
      <c r="AI479" s="61"/>
      <c r="AJ479" s="61"/>
      <c r="AK479" s="61"/>
      <c r="AL479" s="61"/>
    </row>
    <row r="480" spans="1:38" ht="12.75">
      <c r="A480" s="61"/>
      <c r="B480" s="61"/>
      <c r="C480" s="61"/>
      <c r="D480" s="61"/>
      <c r="E480" s="61"/>
      <c r="F480" s="61"/>
      <c r="G480" s="61"/>
      <c r="H480" s="294"/>
      <c r="I480" s="294"/>
      <c r="J480" s="294"/>
      <c r="K480" s="294"/>
      <c r="L480" s="294"/>
      <c r="M480" s="294"/>
      <c r="N480" s="294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294"/>
      <c r="AD480" s="61"/>
      <c r="AE480" s="61"/>
      <c r="AF480" s="294"/>
      <c r="AG480" s="61"/>
      <c r="AH480" s="61"/>
      <c r="AI480" s="61"/>
      <c r="AJ480" s="61"/>
      <c r="AK480" s="61"/>
      <c r="AL480" s="61"/>
    </row>
    <row r="481" spans="1:38" ht="12.75">
      <c r="A481" s="61"/>
      <c r="B481" s="61"/>
      <c r="C481" s="61"/>
      <c r="D481" s="61"/>
      <c r="E481" s="61"/>
      <c r="F481" s="61"/>
      <c r="G481" s="61"/>
      <c r="H481" s="294"/>
      <c r="I481" s="294"/>
      <c r="J481" s="294"/>
      <c r="K481" s="294"/>
      <c r="L481" s="294"/>
      <c r="M481" s="294"/>
      <c r="N481" s="294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294"/>
      <c r="AD481" s="61"/>
      <c r="AE481" s="61"/>
      <c r="AF481" s="294"/>
      <c r="AG481" s="61"/>
      <c r="AH481" s="61"/>
      <c r="AI481" s="61"/>
      <c r="AJ481" s="61"/>
      <c r="AK481" s="61"/>
      <c r="AL481" s="61"/>
    </row>
    <row r="482" spans="1:38" ht="12.75">
      <c r="A482" s="61"/>
      <c r="B482" s="61"/>
      <c r="C482" s="61"/>
      <c r="D482" s="61"/>
      <c r="E482" s="61"/>
      <c r="F482" s="61"/>
      <c r="G482" s="61"/>
      <c r="H482" s="294"/>
      <c r="I482" s="294"/>
      <c r="J482" s="294"/>
      <c r="K482" s="294"/>
      <c r="L482" s="294"/>
      <c r="M482" s="294"/>
      <c r="N482" s="294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294"/>
      <c r="AD482" s="61"/>
      <c r="AE482" s="61"/>
      <c r="AF482" s="294"/>
      <c r="AG482" s="61"/>
      <c r="AH482" s="61"/>
      <c r="AI482" s="61"/>
      <c r="AJ482" s="61"/>
      <c r="AK482" s="61"/>
      <c r="AL482" s="61"/>
    </row>
    <row r="483" spans="1:38" ht="12.75">
      <c r="A483" s="61"/>
      <c r="B483" s="61"/>
      <c r="C483" s="61"/>
      <c r="D483" s="61"/>
      <c r="E483" s="61"/>
      <c r="F483" s="61"/>
      <c r="G483" s="61"/>
      <c r="H483" s="294"/>
      <c r="I483" s="294"/>
      <c r="J483" s="294"/>
      <c r="K483" s="294"/>
      <c r="L483" s="294"/>
      <c r="M483" s="294"/>
      <c r="N483" s="294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294"/>
      <c r="AD483" s="61"/>
      <c r="AE483" s="61"/>
      <c r="AF483" s="294"/>
      <c r="AG483" s="61"/>
      <c r="AH483" s="61"/>
      <c r="AI483" s="61"/>
      <c r="AJ483" s="61"/>
      <c r="AK483" s="61"/>
      <c r="AL483" s="61"/>
    </row>
    <row r="484" spans="1:38" ht="12.75">
      <c r="A484" s="61"/>
      <c r="B484" s="61"/>
      <c r="C484" s="61"/>
      <c r="D484" s="61"/>
      <c r="E484" s="61"/>
      <c r="F484" s="61"/>
      <c r="G484" s="61"/>
      <c r="H484" s="294"/>
      <c r="I484" s="294"/>
      <c r="J484" s="294"/>
      <c r="K484" s="294"/>
      <c r="L484" s="294"/>
      <c r="M484" s="294"/>
      <c r="N484" s="294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294"/>
      <c r="AD484" s="61"/>
      <c r="AE484" s="61"/>
      <c r="AF484" s="294"/>
      <c r="AG484" s="61"/>
      <c r="AH484" s="61"/>
      <c r="AI484" s="61"/>
      <c r="AJ484" s="61"/>
      <c r="AK484" s="61"/>
      <c r="AL484" s="61"/>
    </row>
    <row r="485" spans="1:38" ht="12.75">
      <c r="A485" s="61"/>
      <c r="B485" s="61"/>
      <c r="C485" s="61"/>
      <c r="D485" s="61"/>
      <c r="E485" s="61"/>
      <c r="F485" s="61"/>
      <c r="G485" s="61"/>
      <c r="H485" s="294"/>
      <c r="I485" s="294"/>
      <c r="J485" s="294"/>
      <c r="K485" s="294"/>
      <c r="L485" s="294"/>
      <c r="M485" s="294"/>
      <c r="N485" s="294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294"/>
      <c r="AD485" s="61"/>
      <c r="AE485" s="61"/>
      <c r="AF485" s="294"/>
      <c r="AG485" s="61"/>
      <c r="AH485" s="61"/>
      <c r="AI485" s="61"/>
      <c r="AJ485" s="61"/>
      <c r="AK485" s="61"/>
      <c r="AL485" s="61"/>
    </row>
    <row r="486" spans="1:38" ht="12.75">
      <c r="A486" s="61"/>
      <c r="B486" s="61"/>
      <c r="C486" s="61"/>
      <c r="D486" s="61"/>
      <c r="E486" s="61"/>
      <c r="F486" s="61"/>
      <c r="G486" s="61"/>
      <c r="H486" s="294"/>
      <c r="I486" s="294"/>
      <c r="J486" s="294"/>
      <c r="K486" s="294"/>
      <c r="L486" s="294"/>
      <c r="M486" s="294"/>
      <c r="N486" s="294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294"/>
      <c r="AD486" s="61"/>
      <c r="AE486" s="61"/>
      <c r="AF486" s="294"/>
      <c r="AG486" s="61"/>
      <c r="AH486" s="61"/>
      <c r="AI486" s="61"/>
      <c r="AJ486" s="61"/>
      <c r="AK486" s="61"/>
      <c r="AL486" s="61"/>
    </row>
    <row r="487" spans="1:38" ht="12.75">
      <c r="A487" s="61"/>
      <c r="B487" s="61"/>
      <c r="C487" s="61"/>
      <c r="D487" s="61"/>
      <c r="E487" s="61"/>
      <c r="F487" s="61"/>
      <c r="G487" s="61"/>
      <c r="H487" s="294"/>
      <c r="I487" s="294"/>
      <c r="J487" s="294"/>
      <c r="K487" s="294"/>
      <c r="L487" s="294"/>
      <c r="M487" s="294"/>
      <c r="N487" s="294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294"/>
      <c r="AD487" s="61"/>
      <c r="AE487" s="61"/>
      <c r="AF487" s="294"/>
      <c r="AG487" s="61"/>
      <c r="AH487" s="61"/>
      <c r="AI487" s="61"/>
      <c r="AJ487" s="61"/>
      <c r="AK487" s="61"/>
      <c r="AL487" s="61"/>
    </row>
    <row r="488" spans="1:38" ht="12.75">
      <c r="A488" s="61"/>
      <c r="B488" s="61"/>
      <c r="C488" s="61"/>
      <c r="D488" s="61"/>
      <c r="E488" s="61"/>
      <c r="F488" s="61"/>
      <c r="G488" s="61"/>
      <c r="H488" s="294"/>
      <c r="I488" s="294"/>
      <c r="J488" s="294"/>
      <c r="K488" s="294"/>
      <c r="L488" s="294"/>
      <c r="M488" s="294"/>
      <c r="N488" s="294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294"/>
      <c r="AD488" s="61"/>
      <c r="AE488" s="61"/>
      <c r="AF488" s="294"/>
      <c r="AG488" s="61"/>
      <c r="AH488" s="61"/>
      <c r="AI488" s="61"/>
      <c r="AJ488" s="61"/>
      <c r="AK488" s="61"/>
      <c r="AL488" s="61"/>
    </row>
    <row r="489" spans="1:38" ht="12.75">
      <c r="A489" s="61"/>
      <c r="B489" s="61"/>
      <c r="C489" s="61"/>
      <c r="D489" s="61"/>
      <c r="E489" s="61"/>
      <c r="F489" s="61"/>
      <c r="G489" s="61"/>
      <c r="H489" s="294"/>
      <c r="I489" s="294"/>
      <c r="J489" s="294"/>
      <c r="K489" s="294"/>
      <c r="L489" s="294"/>
      <c r="M489" s="294"/>
      <c r="N489" s="294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294"/>
      <c r="AD489" s="61"/>
      <c r="AE489" s="61"/>
      <c r="AF489" s="294"/>
      <c r="AG489" s="61"/>
      <c r="AH489" s="61"/>
      <c r="AI489" s="61"/>
      <c r="AJ489" s="61"/>
      <c r="AK489" s="61"/>
      <c r="AL489" s="61"/>
    </row>
    <row r="490" spans="1:38" ht="12.75">
      <c r="A490" s="61"/>
      <c r="B490" s="61"/>
      <c r="C490" s="61"/>
      <c r="D490" s="61"/>
      <c r="E490" s="61"/>
      <c r="F490" s="61"/>
      <c r="G490" s="61"/>
      <c r="H490" s="294"/>
      <c r="I490" s="294"/>
      <c r="J490" s="294"/>
      <c r="K490" s="294"/>
      <c r="L490" s="294"/>
      <c r="M490" s="294"/>
      <c r="N490" s="294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294"/>
      <c r="AD490" s="61"/>
      <c r="AE490" s="61"/>
      <c r="AF490" s="294"/>
      <c r="AG490" s="61"/>
      <c r="AH490" s="61"/>
      <c r="AI490" s="61"/>
      <c r="AJ490" s="61"/>
      <c r="AK490" s="61"/>
      <c r="AL490" s="61"/>
    </row>
    <row r="491" spans="1:38" ht="12.75">
      <c r="A491" s="61"/>
      <c r="B491" s="61"/>
      <c r="C491" s="61"/>
      <c r="D491" s="61"/>
      <c r="E491" s="61"/>
      <c r="F491" s="61"/>
      <c r="G491" s="61"/>
      <c r="H491" s="294"/>
      <c r="I491" s="294"/>
      <c r="J491" s="294"/>
      <c r="K491" s="294"/>
      <c r="L491" s="294"/>
      <c r="M491" s="294"/>
      <c r="N491" s="294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294"/>
      <c r="AD491" s="61"/>
      <c r="AE491" s="61"/>
      <c r="AF491" s="294"/>
      <c r="AG491" s="61"/>
      <c r="AH491" s="61"/>
      <c r="AI491" s="61"/>
      <c r="AJ491" s="61"/>
      <c r="AK491" s="61"/>
      <c r="AL491" s="61"/>
    </row>
    <row r="492" spans="1:38" ht="12.75">
      <c r="A492" s="61"/>
      <c r="B492" s="61"/>
      <c r="C492" s="61"/>
      <c r="D492" s="61"/>
      <c r="E492" s="61"/>
      <c r="F492" s="61"/>
      <c r="G492" s="61"/>
      <c r="H492" s="294"/>
      <c r="I492" s="294"/>
      <c r="J492" s="294"/>
      <c r="K492" s="294"/>
      <c r="L492" s="294"/>
      <c r="M492" s="294"/>
      <c r="N492" s="294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294"/>
      <c r="AD492" s="61"/>
      <c r="AE492" s="61"/>
      <c r="AF492" s="294"/>
      <c r="AG492" s="61"/>
      <c r="AH492" s="61"/>
      <c r="AI492" s="61"/>
      <c r="AJ492" s="61"/>
      <c r="AK492" s="61"/>
      <c r="AL492" s="61"/>
    </row>
    <row r="493" spans="1:38" ht="12.75">
      <c r="A493" s="61"/>
      <c r="B493" s="61"/>
      <c r="C493" s="61"/>
      <c r="D493" s="61"/>
      <c r="E493" s="61"/>
      <c r="F493" s="61"/>
      <c r="G493" s="61"/>
      <c r="H493" s="294"/>
      <c r="I493" s="294"/>
      <c r="J493" s="294"/>
      <c r="K493" s="294"/>
      <c r="L493" s="294"/>
      <c r="M493" s="294"/>
      <c r="N493" s="294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294"/>
      <c r="AD493" s="61"/>
      <c r="AE493" s="61"/>
      <c r="AF493" s="294"/>
      <c r="AG493" s="61"/>
      <c r="AH493" s="61"/>
      <c r="AI493" s="61"/>
      <c r="AJ493" s="61"/>
      <c r="AK493" s="61"/>
      <c r="AL493" s="61"/>
    </row>
    <row r="494" spans="1:38" ht="12.75">
      <c r="A494" s="61"/>
      <c r="B494" s="61"/>
      <c r="C494" s="61"/>
      <c r="D494" s="61"/>
      <c r="E494" s="61"/>
      <c r="F494" s="61"/>
      <c r="G494" s="61"/>
      <c r="H494" s="294"/>
      <c r="I494" s="294"/>
      <c r="J494" s="294"/>
      <c r="K494" s="294"/>
      <c r="L494" s="294"/>
      <c r="M494" s="294"/>
      <c r="N494" s="294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294"/>
      <c r="AD494" s="61"/>
      <c r="AE494" s="61"/>
      <c r="AF494" s="294"/>
      <c r="AG494" s="61"/>
      <c r="AH494" s="61"/>
      <c r="AI494" s="61"/>
      <c r="AJ494" s="61"/>
      <c r="AK494" s="61"/>
      <c r="AL494" s="61"/>
    </row>
    <row r="495" spans="1:38" ht="12.75">
      <c r="A495" s="61"/>
      <c r="B495" s="61"/>
      <c r="C495" s="61"/>
      <c r="D495" s="61"/>
      <c r="E495" s="61"/>
      <c r="F495" s="61"/>
      <c r="G495" s="61"/>
      <c r="H495" s="294"/>
      <c r="I495" s="294"/>
      <c r="J495" s="294"/>
      <c r="K495" s="294"/>
      <c r="L495" s="294"/>
      <c r="M495" s="294"/>
      <c r="N495" s="294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294"/>
      <c r="AD495" s="61"/>
      <c r="AE495" s="61"/>
      <c r="AF495" s="294"/>
      <c r="AG495" s="61"/>
      <c r="AH495" s="61"/>
      <c r="AI495" s="61"/>
      <c r="AJ495" s="61"/>
      <c r="AK495" s="61"/>
      <c r="AL495" s="61"/>
    </row>
    <row r="496" spans="1:38" ht="12.75">
      <c r="A496" s="61"/>
      <c r="B496" s="61"/>
      <c r="C496" s="61"/>
      <c r="D496" s="61"/>
      <c r="E496" s="61"/>
      <c r="F496" s="61"/>
      <c r="G496" s="61"/>
      <c r="H496" s="294"/>
      <c r="I496" s="294"/>
      <c r="J496" s="294"/>
      <c r="K496" s="294"/>
      <c r="L496" s="294"/>
      <c r="M496" s="294"/>
      <c r="N496" s="294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294"/>
      <c r="AD496" s="61"/>
      <c r="AE496" s="61"/>
      <c r="AF496" s="294"/>
      <c r="AG496" s="61"/>
      <c r="AH496" s="61"/>
      <c r="AI496" s="61"/>
      <c r="AJ496" s="61"/>
      <c r="AK496" s="61"/>
      <c r="AL496" s="61"/>
    </row>
    <row r="497" spans="1:38" ht="12.75">
      <c r="A497" s="61"/>
      <c r="B497" s="61"/>
      <c r="C497" s="61"/>
      <c r="D497" s="61"/>
      <c r="E497" s="61"/>
      <c r="F497" s="61"/>
      <c r="G497" s="61"/>
      <c r="H497" s="294"/>
      <c r="I497" s="294"/>
      <c r="J497" s="294"/>
      <c r="K497" s="294"/>
      <c r="L497" s="294"/>
      <c r="M497" s="294"/>
      <c r="N497" s="294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294"/>
      <c r="AD497" s="61"/>
      <c r="AE497" s="61"/>
      <c r="AF497" s="294"/>
      <c r="AG497" s="61"/>
      <c r="AH497" s="61"/>
      <c r="AI497" s="61"/>
      <c r="AJ497" s="61"/>
      <c r="AK497" s="61"/>
      <c r="AL497" s="61"/>
    </row>
    <row r="498" spans="1:38" ht="12.75">
      <c r="A498" s="61"/>
      <c r="B498" s="61"/>
      <c r="C498" s="61"/>
      <c r="D498" s="61"/>
      <c r="E498" s="61"/>
      <c r="F498" s="61"/>
      <c r="G498" s="61"/>
      <c r="H498" s="294"/>
      <c r="I498" s="294"/>
      <c r="J498" s="294"/>
      <c r="K498" s="294"/>
      <c r="L498" s="294"/>
      <c r="M498" s="294"/>
      <c r="N498" s="294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294"/>
      <c r="AD498" s="61"/>
      <c r="AE498" s="61"/>
      <c r="AF498" s="294"/>
      <c r="AG498" s="61"/>
      <c r="AH498" s="61"/>
      <c r="AI498" s="61"/>
      <c r="AJ498" s="61"/>
      <c r="AK498" s="61"/>
      <c r="AL498" s="61"/>
    </row>
    <row r="499" spans="1:38" ht="12.75">
      <c r="A499" s="61"/>
      <c r="B499" s="61"/>
      <c r="C499" s="61"/>
      <c r="D499" s="61"/>
      <c r="E499" s="61"/>
      <c r="F499" s="61"/>
      <c r="G499" s="61"/>
      <c r="H499" s="294"/>
      <c r="I499" s="294"/>
      <c r="J499" s="294"/>
      <c r="K499" s="294"/>
      <c r="L499" s="294"/>
      <c r="M499" s="294"/>
      <c r="N499" s="294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294"/>
      <c r="AD499" s="61"/>
      <c r="AE499" s="61"/>
      <c r="AF499" s="294"/>
      <c r="AG499" s="61"/>
      <c r="AH499" s="61"/>
      <c r="AI499" s="61"/>
      <c r="AJ499" s="61"/>
      <c r="AK499" s="61"/>
      <c r="AL499" s="61"/>
    </row>
    <row r="500" spans="1:38" ht="12.75">
      <c r="A500" s="61"/>
      <c r="B500" s="61"/>
      <c r="C500" s="61"/>
      <c r="D500" s="61"/>
      <c r="E500" s="61"/>
      <c r="F500" s="61"/>
      <c r="G500" s="61"/>
      <c r="H500" s="294"/>
      <c r="I500" s="294"/>
      <c r="J500" s="294"/>
      <c r="K500" s="294"/>
      <c r="L500" s="294"/>
      <c r="M500" s="294"/>
      <c r="N500" s="294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294"/>
      <c r="AD500" s="61"/>
      <c r="AE500" s="61"/>
      <c r="AF500" s="294"/>
      <c r="AG500" s="61"/>
      <c r="AH500" s="61"/>
      <c r="AI500" s="61"/>
      <c r="AJ500" s="61"/>
      <c r="AK500" s="61"/>
      <c r="AL500" s="61"/>
    </row>
    <row r="501" spans="1:38" ht="12.75">
      <c r="A501" s="61"/>
      <c r="B501" s="61"/>
      <c r="C501" s="61"/>
      <c r="D501" s="61"/>
      <c r="E501" s="61"/>
      <c r="F501" s="61"/>
      <c r="G501" s="61"/>
      <c r="H501" s="294"/>
      <c r="I501" s="294"/>
      <c r="J501" s="294"/>
      <c r="K501" s="294"/>
      <c r="L501" s="294"/>
      <c r="M501" s="294"/>
      <c r="N501" s="294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294"/>
      <c r="AD501" s="61"/>
      <c r="AE501" s="61"/>
      <c r="AF501" s="294"/>
      <c r="AG501" s="61"/>
      <c r="AH501" s="61"/>
      <c r="AI501" s="61"/>
      <c r="AJ501" s="61"/>
      <c r="AK501" s="61"/>
      <c r="AL501" s="61"/>
    </row>
    <row r="502" spans="1:38" ht="12.75">
      <c r="A502" s="61"/>
      <c r="B502" s="61"/>
      <c r="C502" s="61"/>
      <c r="D502" s="61"/>
      <c r="E502" s="61"/>
      <c r="F502" s="61"/>
      <c r="G502" s="61"/>
      <c r="H502" s="294"/>
      <c r="I502" s="294"/>
      <c r="J502" s="294"/>
      <c r="K502" s="294"/>
      <c r="L502" s="294"/>
      <c r="M502" s="294"/>
      <c r="N502" s="294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294"/>
      <c r="AD502" s="61"/>
      <c r="AE502" s="61"/>
      <c r="AF502" s="294"/>
      <c r="AG502" s="61"/>
      <c r="AH502" s="61"/>
      <c r="AI502" s="61"/>
      <c r="AJ502" s="61"/>
      <c r="AK502" s="61"/>
      <c r="AL502" s="61"/>
    </row>
    <row r="503" spans="1:38" ht="12.75">
      <c r="A503" s="61"/>
      <c r="B503" s="61"/>
      <c r="C503" s="61"/>
      <c r="D503" s="61"/>
      <c r="E503" s="61"/>
      <c r="F503" s="61"/>
      <c r="G503" s="61"/>
      <c r="H503" s="294"/>
      <c r="I503" s="294"/>
      <c r="J503" s="294"/>
      <c r="K503" s="294"/>
      <c r="L503" s="294"/>
      <c r="M503" s="294"/>
      <c r="N503" s="294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294"/>
      <c r="AD503" s="61"/>
      <c r="AE503" s="61"/>
      <c r="AF503" s="294"/>
      <c r="AG503" s="61"/>
      <c r="AH503" s="61"/>
      <c r="AI503" s="61"/>
      <c r="AJ503" s="61"/>
      <c r="AK503" s="61"/>
      <c r="AL503" s="61"/>
    </row>
    <row r="504" spans="1:38" ht="12.75">
      <c r="A504" s="61"/>
      <c r="B504" s="61"/>
      <c r="C504" s="61"/>
      <c r="D504" s="61"/>
      <c r="E504" s="61"/>
      <c r="F504" s="61"/>
      <c r="G504" s="61"/>
      <c r="H504" s="294"/>
      <c r="I504" s="294"/>
      <c r="J504" s="294"/>
      <c r="K504" s="294"/>
      <c r="L504" s="294"/>
      <c r="M504" s="294"/>
      <c r="N504" s="294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294"/>
      <c r="AD504" s="61"/>
      <c r="AE504" s="61"/>
      <c r="AF504" s="294"/>
      <c r="AG504" s="61"/>
      <c r="AH504" s="61"/>
      <c r="AI504" s="61"/>
      <c r="AJ504" s="61"/>
      <c r="AK504" s="61"/>
      <c r="AL504" s="61"/>
    </row>
    <row r="505" spans="1:38" ht="12.75">
      <c r="A505" s="61"/>
      <c r="B505" s="61"/>
      <c r="C505" s="61"/>
      <c r="D505" s="61"/>
      <c r="E505" s="61"/>
      <c r="F505" s="61"/>
      <c r="G505" s="61"/>
      <c r="H505" s="294"/>
      <c r="I505" s="294"/>
      <c r="J505" s="294"/>
      <c r="K505" s="294"/>
      <c r="L505" s="294"/>
      <c r="M505" s="294"/>
      <c r="N505" s="294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294"/>
      <c r="AD505" s="61"/>
      <c r="AE505" s="61"/>
      <c r="AF505" s="294"/>
      <c r="AG505" s="61"/>
      <c r="AH505" s="61"/>
      <c r="AI505" s="61"/>
      <c r="AJ505" s="61"/>
      <c r="AK505" s="61"/>
      <c r="AL505" s="61"/>
    </row>
    <row r="506" spans="1:38" ht="12.75">
      <c r="A506" s="61"/>
      <c r="B506" s="61"/>
      <c r="C506" s="61"/>
      <c r="D506" s="61"/>
      <c r="E506" s="61"/>
      <c r="F506" s="61"/>
      <c r="G506" s="61"/>
      <c r="H506" s="294"/>
      <c r="I506" s="294"/>
      <c r="J506" s="294"/>
      <c r="K506" s="294"/>
      <c r="L506" s="294"/>
      <c r="M506" s="294"/>
      <c r="N506" s="294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294"/>
      <c r="AD506" s="61"/>
      <c r="AE506" s="61"/>
      <c r="AF506" s="294"/>
      <c r="AG506" s="61"/>
      <c r="AH506" s="61"/>
      <c r="AI506" s="61"/>
      <c r="AJ506" s="61"/>
      <c r="AK506" s="61"/>
      <c r="AL506" s="61"/>
    </row>
    <row r="507" spans="1:38" ht="12.75">
      <c r="A507" s="61"/>
      <c r="B507" s="61"/>
      <c r="C507" s="61"/>
      <c r="D507" s="61"/>
      <c r="E507" s="61"/>
      <c r="F507" s="61"/>
      <c r="G507" s="61"/>
      <c r="H507" s="294"/>
      <c r="I507" s="294"/>
      <c r="J507" s="294"/>
      <c r="K507" s="294"/>
      <c r="L507" s="294"/>
      <c r="M507" s="294"/>
      <c r="N507" s="294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294"/>
      <c r="AD507" s="61"/>
      <c r="AE507" s="61"/>
      <c r="AF507" s="294"/>
      <c r="AG507" s="61"/>
      <c r="AH507" s="61"/>
      <c r="AI507" s="61"/>
      <c r="AJ507" s="61"/>
      <c r="AK507" s="61"/>
      <c r="AL507" s="61"/>
    </row>
    <row r="508" spans="1:38" ht="12.75">
      <c r="A508" s="61"/>
      <c r="B508" s="61"/>
      <c r="C508" s="61"/>
      <c r="D508" s="61"/>
      <c r="E508" s="61"/>
      <c r="F508" s="61"/>
      <c r="G508" s="61"/>
      <c r="H508" s="294"/>
      <c r="I508" s="294"/>
      <c r="J508" s="294"/>
      <c r="K508" s="294"/>
      <c r="L508" s="294"/>
      <c r="M508" s="294"/>
      <c r="N508" s="294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294"/>
      <c r="AD508" s="61"/>
      <c r="AE508" s="61"/>
      <c r="AF508" s="294"/>
      <c r="AG508" s="61"/>
      <c r="AH508" s="61"/>
      <c r="AI508" s="61"/>
      <c r="AJ508" s="61"/>
      <c r="AK508" s="61"/>
      <c r="AL508" s="61"/>
    </row>
    <row r="509" spans="1:38" ht="12.75">
      <c r="A509" s="61"/>
      <c r="B509" s="61"/>
      <c r="C509" s="61"/>
      <c r="D509" s="61"/>
      <c r="E509" s="61"/>
      <c r="F509" s="61"/>
      <c r="G509" s="61"/>
      <c r="H509" s="294"/>
      <c r="I509" s="294"/>
      <c r="J509" s="294"/>
      <c r="K509" s="294"/>
      <c r="L509" s="294"/>
      <c r="M509" s="294"/>
      <c r="N509" s="294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294"/>
      <c r="AD509" s="61"/>
      <c r="AE509" s="61"/>
      <c r="AF509" s="294"/>
      <c r="AG509" s="61"/>
      <c r="AH509" s="61"/>
      <c r="AI509" s="61"/>
      <c r="AJ509" s="61"/>
      <c r="AK509" s="61"/>
      <c r="AL509" s="61"/>
    </row>
    <row r="510" spans="1:38" ht="12.75">
      <c r="A510" s="61"/>
      <c r="B510" s="61"/>
      <c r="C510" s="61"/>
      <c r="D510" s="61"/>
      <c r="E510" s="61"/>
      <c r="F510" s="61"/>
      <c r="G510" s="61"/>
      <c r="H510" s="294"/>
      <c r="I510" s="294"/>
      <c r="J510" s="294"/>
      <c r="K510" s="294"/>
      <c r="L510" s="294"/>
      <c r="M510" s="294"/>
      <c r="N510" s="294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294"/>
      <c r="AD510" s="61"/>
      <c r="AE510" s="61"/>
      <c r="AF510" s="294"/>
      <c r="AG510" s="61"/>
      <c r="AH510" s="61"/>
      <c r="AI510" s="61"/>
      <c r="AJ510" s="61"/>
      <c r="AK510" s="61"/>
      <c r="AL510" s="61"/>
    </row>
    <row r="511" spans="1:38" ht="12.75">
      <c r="A511" s="61"/>
      <c r="B511" s="61"/>
      <c r="C511" s="61"/>
      <c r="D511" s="61"/>
      <c r="E511" s="61"/>
      <c r="F511" s="61"/>
      <c r="G511" s="61"/>
      <c r="H511" s="294"/>
      <c r="I511" s="294"/>
      <c r="J511" s="294"/>
      <c r="K511" s="294"/>
      <c r="L511" s="294"/>
      <c r="M511" s="294"/>
      <c r="N511" s="294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294"/>
      <c r="AD511" s="61"/>
      <c r="AE511" s="61"/>
      <c r="AF511" s="294"/>
      <c r="AG511" s="61"/>
      <c r="AH511" s="61"/>
      <c r="AI511" s="61"/>
      <c r="AJ511" s="61"/>
      <c r="AK511" s="61"/>
      <c r="AL511" s="61"/>
    </row>
    <row r="512" spans="1:38" ht="12.75">
      <c r="A512" s="61"/>
      <c r="B512" s="61"/>
      <c r="C512" s="61"/>
      <c r="D512" s="61"/>
      <c r="E512" s="61"/>
      <c r="F512" s="61"/>
      <c r="G512" s="61"/>
      <c r="H512" s="294"/>
      <c r="I512" s="294"/>
      <c r="J512" s="294"/>
      <c r="K512" s="294"/>
      <c r="L512" s="294"/>
      <c r="M512" s="294"/>
      <c r="N512" s="294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294"/>
      <c r="AD512" s="61"/>
      <c r="AE512" s="61"/>
      <c r="AF512" s="294"/>
      <c r="AG512" s="61"/>
      <c r="AH512" s="61"/>
      <c r="AI512" s="61"/>
      <c r="AJ512" s="61"/>
      <c r="AK512" s="61"/>
      <c r="AL512" s="61"/>
    </row>
    <row r="513" spans="1:38" ht="12.75">
      <c r="A513" s="61"/>
      <c r="B513" s="61"/>
      <c r="C513" s="61"/>
      <c r="D513" s="61"/>
      <c r="E513" s="61"/>
      <c r="F513" s="61"/>
      <c r="G513" s="61"/>
      <c r="H513" s="294"/>
      <c r="I513" s="294"/>
      <c r="J513" s="294"/>
      <c r="K513" s="294"/>
      <c r="L513" s="294"/>
      <c r="M513" s="294"/>
      <c r="N513" s="294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294"/>
      <c r="AD513" s="61"/>
      <c r="AE513" s="61"/>
      <c r="AF513" s="294"/>
      <c r="AG513" s="61"/>
      <c r="AH513" s="61"/>
      <c r="AI513" s="61"/>
      <c r="AJ513" s="61"/>
      <c r="AK513" s="61"/>
      <c r="AL513" s="61"/>
    </row>
    <row r="514" spans="1:38" ht="12.75">
      <c r="A514" s="61"/>
      <c r="B514" s="61"/>
      <c r="C514" s="61"/>
      <c r="D514" s="61"/>
      <c r="E514" s="61"/>
      <c r="F514" s="61"/>
      <c r="G514" s="61"/>
      <c r="H514" s="294"/>
      <c r="I514" s="294"/>
      <c r="J514" s="294"/>
      <c r="K514" s="294"/>
      <c r="L514" s="294"/>
      <c r="M514" s="294"/>
      <c r="N514" s="294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294"/>
      <c r="AD514" s="61"/>
      <c r="AE514" s="61"/>
      <c r="AF514" s="294"/>
      <c r="AG514" s="61"/>
      <c r="AH514" s="61"/>
      <c r="AI514" s="61"/>
      <c r="AJ514" s="61"/>
      <c r="AK514" s="61"/>
      <c r="AL514" s="61"/>
    </row>
    <row r="515" spans="1:38" ht="12.75">
      <c r="A515" s="61"/>
      <c r="B515" s="61"/>
      <c r="C515" s="61"/>
      <c r="D515" s="61"/>
      <c r="E515" s="61"/>
      <c r="F515" s="61"/>
      <c r="G515" s="61"/>
      <c r="H515" s="294"/>
      <c r="I515" s="294"/>
      <c r="J515" s="294"/>
      <c r="K515" s="294"/>
      <c r="L515" s="294"/>
      <c r="M515" s="294"/>
      <c r="N515" s="294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294"/>
      <c r="AD515" s="61"/>
      <c r="AE515" s="61"/>
      <c r="AF515" s="294"/>
      <c r="AG515" s="61"/>
      <c r="AH515" s="61"/>
      <c r="AI515" s="61"/>
      <c r="AJ515" s="61"/>
      <c r="AK515" s="61"/>
      <c r="AL515" s="61"/>
    </row>
    <row r="516" spans="1:38" ht="12.75">
      <c r="A516" s="61"/>
      <c r="B516" s="61"/>
      <c r="C516" s="61"/>
      <c r="D516" s="61"/>
      <c r="E516" s="61"/>
      <c r="F516" s="61"/>
      <c r="G516" s="61"/>
      <c r="H516" s="294"/>
      <c r="I516" s="294"/>
      <c r="J516" s="294"/>
      <c r="K516" s="294"/>
      <c r="L516" s="294"/>
      <c r="M516" s="294"/>
      <c r="N516" s="294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294"/>
      <c r="AD516" s="61"/>
      <c r="AE516" s="61"/>
      <c r="AF516" s="294"/>
      <c r="AG516" s="61"/>
      <c r="AH516" s="61"/>
      <c r="AI516" s="61"/>
      <c r="AJ516" s="61"/>
      <c r="AK516" s="61"/>
      <c r="AL516" s="61"/>
    </row>
    <row r="517" spans="1:38" ht="12.75">
      <c r="A517" s="61"/>
      <c r="B517" s="61"/>
      <c r="C517" s="61"/>
      <c r="D517" s="61"/>
      <c r="E517" s="61"/>
      <c r="F517" s="61"/>
      <c r="G517" s="61"/>
      <c r="H517" s="294"/>
      <c r="I517" s="294"/>
      <c r="J517" s="294"/>
      <c r="K517" s="294"/>
      <c r="L517" s="294"/>
      <c r="M517" s="294"/>
      <c r="N517" s="294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294"/>
      <c r="AD517" s="61"/>
      <c r="AE517" s="61"/>
      <c r="AF517" s="294"/>
      <c r="AG517" s="61"/>
      <c r="AH517" s="61"/>
      <c r="AI517" s="61"/>
      <c r="AJ517" s="61"/>
      <c r="AK517" s="61"/>
      <c r="AL517" s="61"/>
    </row>
    <row r="518" spans="1:38" ht="12.75">
      <c r="A518" s="61"/>
      <c r="B518" s="61"/>
      <c r="C518" s="61"/>
      <c r="D518" s="61"/>
      <c r="E518" s="61"/>
      <c r="F518" s="61"/>
      <c r="G518" s="61"/>
      <c r="H518" s="294"/>
      <c r="I518" s="294"/>
      <c r="J518" s="294"/>
      <c r="K518" s="294"/>
      <c r="L518" s="294"/>
      <c r="M518" s="294"/>
      <c r="N518" s="294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294"/>
      <c r="AD518" s="61"/>
      <c r="AE518" s="61"/>
      <c r="AF518" s="294"/>
      <c r="AG518" s="61"/>
      <c r="AH518" s="61"/>
      <c r="AI518" s="61"/>
      <c r="AJ518" s="61"/>
      <c r="AK518" s="61"/>
      <c r="AL518" s="61"/>
    </row>
    <row r="519" spans="1:38" ht="12.75">
      <c r="A519" s="61"/>
      <c r="B519" s="61"/>
      <c r="C519" s="61"/>
      <c r="D519" s="61"/>
      <c r="E519" s="61"/>
      <c r="F519" s="61"/>
      <c r="G519" s="61"/>
      <c r="H519" s="294"/>
      <c r="I519" s="294"/>
      <c r="J519" s="294"/>
      <c r="K519" s="294"/>
      <c r="L519" s="294"/>
      <c r="M519" s="294"/>
      <c r="N519" s="294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294"/>
      <c r="AD519" s="61"/>
      <c r="AE519" s="61"/>
      <c r="AF519" s="294"/>
      <c r="AG519" s="61"/>
      <c r="AH519" s="61"/>
      <c r="AI519" s="61"/>
      <c r="AJ519" s="61"/>
      <c r="AK519" s="61"/>
      <c r="AL519" s="61"/>
    </row>
    <row r="520" spans="1:38" ht="12.75">
      <c r="A520" s="61"/>
      <c r="B520" s="61"/>
      <c r="C520" s="61"/>
      <c r="D520" s="61"/>
      <c r="E520" s="61"/>
      <c r="F520" s="61"/>
      <c r="G520" s="61"/>
      <c r="H520" s="294"/>
      <c r="I520" s="294"/>
      <c r="J520" s="294"/>
      <c r="K520" s="294"/>
      <c r="L520" s="294"/>
      <c r="M520" s="294"/>
      <c r="N520" s="294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294"/>
      <c r="AD520" s="61"/>
      <c r="AE520" s="61"/>
      <c r="AF520" s="294"/>
      <c r="AG520" s="61"/>
      <c r="AH520" s="61"/>
      <c r="AI520" s="61"/>
      <c r="AJ520" s="61"/>
      <c r="AK520" s="61"/>
      <c r="AL520" s="61"/>
    </row>
    <row r="521" spans="1:38" ht="12.75">
      <c r="A521" s="61"/>
      <c r="B521" s="61"/>
      <c r="C521" s="61"/>
      <c r="D521" s="61"/>
      <c r="E521" s="61"/>
      <c r="F521" s="61"/>
      <c r="G521" s="61"/>
      <c r="H521" s="294"/>
      <c r="I521" s="294"/>
      <c r="J521" s="294"/>
      <c r="K521" s="294"/>
      <c r="L521" s="294"/>
      <c r="M521" s="294"/>
      <c r="N521" s="294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294"/>
      <c r="AD521" s="61"/>
      <c r="AE521" s="61"/>
      <c r="AF521" s="294"/>
      <c r="AG521" s="61"/>
      <c r="AH521" s="61"/>
      <c r="AI521" s="61"/>
      <c r="AJ521" s="61"/>
      <c r="AK521" s="61"/>
      <c r="AL521" s="61"/>
    </row>
    <row r="522" spans="1:38" ht="12.75">
      <c r="A522" s="61"/>
      <c r="B522" s="61"/>
      <c r="C522" s="61"/>
      <c r="D522" s="61"/>
      <c r="E522" s="61"/>
      <c r="F522" s="61"/>
      <c r="G522" s="61"/>
      <c r="H522" s="294"/>
      <c r="I522" s="294"/>
      <c r="J522" s="294"/>
      <c r="K522" s="294"/>
      <c r="L522" s="294"/>
      <c r="M522" s="294"/>
      <c r="N522" s="294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294"/>
      <c r="AD522" s="61"/>
      <c r="AE522" s="61"/>
      <c r="AF522" s="294"/>
      <c r="AG522" s="61"/>
      <c r="AH522" s="61"/>
      <c r="AI522" s="61"/>
      <c r="AJ522" s="61"/>
      <c r="AK522" s="61"/>
      <c r="AL522" s="61"/>
    </row>
    <row r="523" spans="1:38" ht="12.75">
      <c r="A523" s="61"/>
      <c r="B523" s="61"/>
      <c r="C523" s="61"/>
      <c r="D523" s="61"/>
      <c r="E523" s="61"/>
      <c r="F523" s="61"/>
      <c r="G523" s="61"/>
      <c r="H523" s="294"/>
      <c r="I523" s="294"/>
      <c r="J523" s="294"/>
      <c r="K523" s="294"/>
      <c r="L523" s="294"/>
      <c r="M523" s="294"/>
      <c r="N523" s="294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294"/>
      <c r="AD523" s="61"/>
      <c r="AE523" s="61"/>
      <c r="AF523" s="294"/>
      <c r="AG523" s="61"/>
      <c r="AH523" s="61"/>
      <c r="AI523" s="61"/>
      <c r="AJ523" s="61"/>
      <c r="AK523" s="61"/>
      <c r="AL523" s="61"/>
    </row>
    <row r="524" spans="1:38" ht="12.75">
      <c r="A524" s="61"/>
      <c r="B524" s="61"/>
      <c r="C524" s="61"/>
      <c r="D524" s="61"/>
      <c r="E524" s="61"/>
      <c r="F524" s="61"/>
      <c r="G524" s="61"/>
      <c r="H524" s="294"/>
      <c r="I524" s="294"/>
      <c r="J524" s="294"/>
      <c r="K524" s="294"/>
      <c r="L524" s="294"/>
      <c r="M524" s="294"/>
      <c r="N524" s="294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294"/>
      <c r="AD524" s="61"/>
      <c r="AE524" s="61"/>
      <c r="AF524" s="294"/>
      <c r="AG524" s="61"/>
      <c r="AH524" s="61"/>
      <c r="AI524" s="61"/>
      <c r="AJ524" s="61"/>
      <c r="AK524" s="61"/>
      <c r="AL524" s="61"/>
    </row>
    <row r="525" spans="1:38" ht="12.75">
      <c r="A525" s="61"/>
      <c r="B525" s="61"/>
      <c r="C525" s="61"/>
      <c r="D525" s="61"/>
      <c r="E525" s="61"/>
      <c r="F525" s="61"/>
      <c r="G525" s="61"/>
      <c r="H525" s="294"/>
      <c r="I525" s="294"/>
      <c r="J525" s="294"/>
      <c r="K525" s="294"/>
      <c r="L525" s="294"/>
      <c r="M525" s="294"/>
      <c r="N525" s="294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294"/>
      <c r="AD525" s="61"/>
      <c r="AE525" s="61"/>
      <c r="AF525" s="294"/>
      <c r="AG525" s="61"/>
      <c r="AH525" s="61"/>
      <c r="AI525" s="61"/>
      <c r="AJ525" s="61"/>
      <c r="AK525" s="61"/>
      <c r="AL525" s="61"/>
    </row>
    <row r="526" spans="1:38" ht="12.75">
      <c r="A526" s="61"/>
      <c r="B526" s="61"/>
      <c r="C526" s="61"/>
      <c r="D526" s="61"/>
      <c r="E526" s="61"/>
      <c r="F526" s="61"/>
      <c r="G526" s="61"/>
      <c r="H526" s="294"/>
      <c r="I526" s="294"/>
      <c r="J526" s="294"/>
      <c r="K526" s="294"/>
      <c r="L526" s="294"/>
      <c r="M526" s="294"/>
      <c r="N526" s="294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294"/>
      <c r="AD526" s="61"/>
      <c r="AE526" s="61"/>
      <c r="AF526" s="294"/>
      <c r="AG526" s="61"/>
      <c r="AH526" s="61"/>
      <c r="AI526" s="61"/>
      <c r="AJ526" s="61"/>
      <c r="AK526" s="61"/>
      <c r="AL526" s="61"/>
    </row>
    <row r="527" spans="1:38" ht="12.75">
      <c r="A527" s="61"/>
      <c r="B527" s="61"/>
      <c r="C527" s="61"/>
      <c r="D527" s="61"/>
      <c r="E527" s="61"/>
      <c r="F527" s="61"/>
      <c r="G527" s="61"/>
      <c r="H527" s="294"/>
      <c r="I527" s="294"/>
      <c r="J527" s="294"/>
      <c r="K527" s="294"/>
      <c r="L527" s="294"/>
      <c r="M527" s="294"/>
      <c r="N527" s="294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294"/>
      <c r="AD527" s="61"/>
      <c r="AE527" s="61"/>
      <c r="AF527" s="294"/>
      <c r="AG527" s="61"/>
      <c r="AH527" s="61"/>
      <c r="AI527" s="61"/>
      <c r="AJ527" s="61"/>
      <c r="AK527" s="61"/>
      <c r="AL527" s="61"/>
    </row>
    <row r="528" spans="1:38" ht="12.75">
      <c r="A528" s="61"/>
      <c r="B528" s="61"/>
      <c r="C528" s="61"/>
      <c r="D528" s="61"/>
      <c r="E528" s="61"/>
      <c r="F528" s="61"/>
      <c r="G528" s="61"/>
      <c r="H528" s="294"/>
      <c r="I528" s="294"/>
      <c r="J528" s="294"/>
      <c r="K528" s="294"/>
      <c r="L528" s="294"/>
      <c r="M528" s="294"/>
      <c r="N528" s="294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294"/>
      <c r="AD528" s="61"/>
      <c r="AE528" s="61"/>
      <c r="AF528" s="294"/>
      <c r="AG528" s="61"/>
      <c r="AH528" s="61"/>
      <c r="AI528" s="61"/>
      <c r="AJ528" s="61"/>
      <c r="AK528" s="61"/>
      <c r="AL528" s="61"/>
    </row>
    <row r="529" spans="1:38" ht="12.75">
      <c r="A529" s="61"/>
      <c r="B529" s="61"/>
      <c r="C529" s="61"/>
      <c r="D529" s="61"/>
      <c r="E529" s="61"/>
      <c r="F529" s="61"/>
      <c r="G529" s="61"/>
      <c r="H529" s="294"/>
      <c r="I529" s="294"/>
      <c r="J529" s="294"/>
      <c r="K529" s="294"/>
      <c r="L529" s="294"/>
      <c r="M529" s="294"/>
      <c r="N529" s="294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294"/>
      <c r="AD529" s="61"/>
      <c r="AE529" s="61"/>
      <c r="AF529" s="294"/>
      <c r="AG529" s="61"/>
      <c r="AH529" s="61"/>
      <c r="AI529" s="61"/>
      <c r="AJ529" s="61"/>
      <c r="AK529" s="61"/>
      <c r="AL529" s="61"/>
    </row>
    <row r="530" spans="1:38" ht="12.75">
      <c r="A530" s="61"/>
      <c r="B530" s="61"/>
      <c r="C530" s="61"/>
      <c r="D530" s="61"/>
      <c r="E530" s="61"/>
      <c r="F530" s="61"/>
      <c r="G530" s="61"/>
      <c r="H530" s="294"/>
      <c r="I530" s="294"/>
      <c r="J530" s="294"/>
      <c r="K530" s="294"/>
      <c r="L530" s="294"/>
      <c r="M530" s="294"/>
      <c r="N530" s="294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294"/>
      <c r="AD530" s="61"/>
      <c r="AE530" s="61"/>
      <c r="AF530" s="294"/>
      <c r="AG530" s="61"/>
      <c r="AH530" s="61"/>
      <c r="AI530" s="61"/>
      <c r="AJ530" s="61"/>
      <c r="AK530" s="61"/>
      <c r="AL530" s="61"/>
    </row>
    <row r="531" spans="1:38" ht="12.75">
      <c r="A531" s="61"/>
      <c r="B531" s="61"/>
      <c r="C531" s="61"/>
      <c r="D531" s="61"/>
      <c r="E531" s="61"/>
      <c r="F531" s="61"/>
      <c r="G531" s="61"/>
      <c r="H531" s="294"/>
      <c r="I531" s="294"/>
      <c r="J531" s="294"/>
      <c r="K531" s="294"/>
      <c r="L531" s="294"/>
      <c r="M531" s="294"/>
      <c r="N531" s="294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294"/>
      <c r="AD531" s="61"/>
      <c r="AE531" s="61"/>
      <c r="AF531" s="294"/>
      <c r="AG531" s="61"/>
      <c r="AH531" s="61"/>
      <c r="AI531" s="61"/>
      <c r="AJ531" s="61"/>
      <c r="AK531" s="61"/>
      <c r="AL531" s="61"/>
    </row>
    <row r="532" spans="1:38" ht="12.75">
      <c r="A532" s="61"/>
      <c r="B532" s="61"/>
      <c r="C532" s="61"/>
      <c r="D532" s="61"/>
      <c r="E532" s="61"/>
      <c r="F532" s="61"/>
      <c r="G532" s="61"/>
      <c r="H532" s="294"/>
      <c r="I532" s="294"/>
      <c r="J532" s="294"/>
      <c r="K532" s="294"/>
      <c r="L532" s="294"/>
      <c r="M532" s="294"/>
      <c r="N532" s="294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294"/>
      <c r="AD532" s="61"/>
      <c r="AE532" s="61"/>
      <c r="AF532" s="294"/>
      <c r="AG532" s="61"/>
      <c r="AH532" s="61"/>
      <c r="AI532" s="61"/>
      <c r="AJ532" s="61"/>
      <c r="AK532" s="61"/>
      <c r="AL532" s="61"/>
    </row>
    <row r="533" spans="1:38" ht="12.75">
      <c r="A533" s="61"/>
      <c r="B533" s="61"/>
      <c r="C533" s="61"/>
      <c r="D533" s="61"/>
      <c r="E533" s="61"/>
      <c r="F533" s="61"/>
      <c r="G533" s="61"/>
      <c r="H533" s="294"/>
      <c r="I533" s="294"/>
      <c r="J533" s="294"/>
      <c r="K533" s="294"/>
      <c r="L533" s="294"/>
      <c r="M533" s="294"/>
      <c r="N533" s="294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294"/>
      <c r="AD533" s="61"/>
      <c r="AE533" s="61"/>
      <c r="AF533" s="294"/>
      <c r="AG533" s="61"/>
      <c r="AH533" s="61"/>
      <c r="AI533" s="61"/>
      <c r="AJ533" s="61"/>
      <c r="AK533" s="61"/>
      <c r="AL533" s="61"/>
    </row>
    <row r="534" spans="1:38" ht="12.75">
      <c r="A534" s="61"/>
      <c r="B534" s="61"/>
      <c r="C534" s="61"/>
      <c r="D534" s="61"/>
      <c r="E534" s="61"/>
      <c r="F534" s="61"/>
      <c r="G534" s="61"/>
      <c r="H534" s="294"/>
      <c r="I534" s="294"/>
      <c r="J534" s="294"/>
      <c r="K534" s="294"/>
      <c r="L534" s="294"/>
      <c r="M534" s="294"/>
      <c r="N534" s="294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294"/>
      <c r="AD534" s="61"/>
      <c r="AE534" s="61"/>
      <c r="AF534" s="294"/>
      <c r="AG534" s="61"/>
      <c r="AH534" s="61"/>
      <c r="AI534" s="61"/>
      <c r="AJ534" s="61"/>
      <c r="AK534" s="61"/>
      <c r="AL534" s="61"/>
    </row>
    <row r="535" spans="1:38" ht="12.75">
      <c r="A535" s="61"/>
      <c r="B535" s="61"/>
      <c r="C535" s="61"/>
      <c r="D535" s="61"/>
      <c r="E535" s="61"/>
      <c r="F535" s="61"/>
      <c r="G535" s="61"/>
      <c r="H535" s="294"/>
      <c r="I535" s="294"/>
      <c r="J535" s="294"/>
      <c r="K535" s="294"/>
      <c r="L535" s="294"/>
      <c r="M535" s="294"/>
      <c r="N535" s="294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294"/>
      <c r="AD535" s="61"/>
      <c r="AE535" s="61"/>
      <c r="AF535" s="294"/>
      <c r="AG535" s="61"/>
      <c r="AH535" s="61"/>
      <c r="AI535" s="61"/>
      <c r="AJ535" s="61"/>
      <c r="AK535" s="61"/>
      <c r="AL535" s="61"/>
    </row>
    <row r="536" spans="1:38" ht="12.75">
      <c r="A536" s="61"/>
      <c r="B536" s="61"/>
      <c r="C536" s="61"/>
      <c r="D536" s="61"/>
      <c r="E536" s="61"/>
      <c r="F536" s="61"/>
      <c r="G536" s="61"/>
      <c r="H536" s="294"/>
      <c r="I536" s="294"/>
      <c r="J536" s="294"/>
      <c r="K536" s="294"/>
      <c r="L536" s="294"/>
      <c r="M536" s="294"/>
      <c r="N536" s="294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294"/>
      <c r="AD536" s="61"/>
      <c r="AE536" s="61"/>
      <c r="AF536" s="294"/>
      <c r="AG536" s="61"/>
      <c r="AH536" s="61"/>
      <c r="AI536" s="61"/>
      <c r="AJ536" s="61"/>
      <c r="AK536" s="61"/>
      <c r="AL536" s="61"/>
    </row>
    <row r="537" spans="1:38" ht="12.75">
      <c r="A537" s="61"/>
      <c r="B537" s="61"/>
      <c r="C537" s="61"/>
      <c r="D537" s="61"/>
      <c r="E537" s="61"/>
      <c r="F537" s="61"/>
      <c r="G537" s="61"/>
      <c r="H537" s="294"/>
      <c r="I537" s="294"/>
      <c r="J537" s="294"/>
      <c r="K537" s="294"/>
      <c r="L537" s="294"/>
      <c r="M537" s="294"/>
      <c r="N537" s="294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294"/>
      <c r="AD537" s="61"/>
      <c r="AE537" s="61"/>
      <c r="AF537" s="294"/>
      <c r="AG537" s="61"/>
      <c r="AH537" s="61"/>
      <c r="AI537" s="61"/>
      <c r="AJ537" s="61"/>
      <c r="AK537" s="61"/>
      <c r="AL537" s="61"/>
    </row>
    <row r="538" spans="1:38" ht="12.75">
      <c r="A538" s="61"/>
      <c r="B538" s="61"/>
      <c r="C538" s="61"/>
      <c r="D538" s="61"/>
      <c r="E538" s="61"/>
      <c r="F538" s="61"/>
      <c r="G538" s="61"/>
      <c r="H538" s="294"/>
      <c r="I538" s="294"/>
      <c r="J538" s="294"/>
      <c r="K538" s="294"/>
      <c r="L538" s="294"/>
      <c r="M538" s="294"/>
      <c r="N538" s="294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294"/>
      <c r="AD538" s="61"/>
      <c r="AE538" s="61"/>
      <c r="AF538" s="294"/>
      <c r="AG538" s="61"/>
      <c r="AH538" s="61"/>
      <c r="AI538" s="61"/>
      <c r="AJ538" s="61"/>
      <c r="AK538" s="61"/>
      <c r="AL538" s="61"/>
    </row>
    <row r="539" spans="1:38" ht="12.75">
      <c r="A539" s="61"/>
      <c r="B539" s="61"/>
      <c r="C539" s="61"/>
      <c r="D539" s="61"/>
      <c r="E539" s="61"/>
      <c r="F539" s="61"/>
      <c r="G539" s="61"/>
      <c r="H539" s="294"/>
      <c r="I539" s="294"/>
      <c r="J539" s="294"/>
      <c r="K539" s="294"/>
      <c r="L539" s="294"/>
      <c r="M539" s="294"/>
      <c r="N539" s="294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294"/>
      <c r="AD539" s="61"/>
      <c r="AE539" s="61"/>
      <c r="AF539" s="294"/>
      <c r="AG539" s="61"/>
      <c r="AH539" s="61"/>
      <c r="AI539" s="61"/>
      <c r="AJ539" s="61"/>
      <c r="AK539" s="61"/>
      <c r="AL539" s="61"/>
    </row>
    <row r="540" spans="1:38" ht="12.75">
      <c r="A540" s="61"/>
      <c r="B540" s="61"/>
      <c r="C540" s="61"/>
      <c r="D540" s="61"/>
      <c r="E540" s="61"/>
      <c r="F540" s="61"/>
      <c r="G540" s="61"/>
      <c r="H540" s="294"/>
      <c r="I540" s="294"/>
      <c r="J540" s="294"/>
      <c r="K540" s="294"/>
      <c r="L540" s="294"/>
      <c r="M540" s="294"/>
      <c r="N540" s="294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294"/>
      <c r="AD540" s="61"/>
      <c r="AE540" s="61"/>
      <c r="AF540" s="294"/>
      <c r="AG540" s="61"/>
      <c r="AH540" s="61"/>
      <c r="AI540" s="61"/>
      <c r="AJ540" s="61"/>
      <c r="AK540" s="61"/>
      <c r="AL540" s="61"/>
    </row>
    <row r="541" spans="1:38" ht="12.75">
      <c r="A541" s="61"/>
      <c r="B541" s="61"/>
      <c r="C541" s="61"/>
      <c r="D541" s="61"/>
      <c r="E541" s="61"/>
      <c r="F541" s="61"/>
      <c r="G541" s="61"/>
      <c r="H541" s="294"/>
      <c r="I541" s="294"/>
      <c r="J541" s="294"/>
      <c r="K541" s="294"/>
      <c r="L541" s="294"/>
      <c r="M541" s="294"/>
      <c r="N541" s="294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294"/>
      <c r="AD541" s="61"/>
      <c r="AE541" s="61"/>
      <c r="AF541" s="294"/>
      <c r="AG541" s="61"/>
      <c r="AH541" s="61"/>
      <c r="AI541" s="61"/>
      <c r="AJ541" s="61"/>
      <c r="AK541" s="61"/>
      <c r="AL541" s="61"/>
    </row>
    <row r="542" spans="1:38" ht="12.75">
      <c r="A542" s="61"/>
      <c r="B542" s="61"/>
      <c r="C542" s="61"/>
      <c r="D542" s="61"/>
      <c r="E542" s="61"/>
      <c r="F542" s="61"/>
      <c r="G542" s="61"/>
      <c r="H542" s="294"/>
      <c r="I542" s="294"/>
      <c r="J542" s="294"/>
      <c r="K542" s="294"/>
      <c r="L542" s="294"/>
      <c r="M542" s="294"/>
      <c r="N542" s="294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294"/>
      <c r="AD542" s="61"/>
      <c r="AE542" s="61"/>
      <c r="AF542" s="294"/>
      <c r="AG542" s="61"/>
      <c r="AH542" s="61"/>
      <c r="AI542" s="61"/>
      <c r="AJ542" s="61"/>
      <c r="AK542" s="61"/>
      <c r="AL542" s="61"/>
    </row>
    <row r="543" spans="1:38" ht="12.75">
      <c r="A543" s="61"/>
      <c r="B543" s="61"/>
      <c r="C543" s="61"/>
      <c r="D543" s="61"/>
      <c r="E543" s="61"/>
      <c r="F543" s="61"/>
      <c r="G543" s="61"/>
      <c r="H543" s="294"/>
      <c r="I543" s="294"/>
      <c r="J543" s="294"/>
      <c r="K543" s="294"/>
      <c r="L543" s="294"/>
      <c r="M543" s="294"/>
      <c r="N543" s="294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294"/>
      <c r="AD543" s="61"/>
      <c r="AE543" s="61"/>
      <c r="AF543" s="294"/>
      <c r="AG543" s="61"/>
      <c r="AH543" s="61"/>
      <c r="AI543" s="61"/>
      <c r="AJ543" s="61"/>
      <c r="AK543" s="61"/>
      <c r="AL543" s="61"/>
    </row>
    <row r="544" spans="1:38" ht="12.75">
      <c r="A544" s="61"/>
      <c r="B544" s="61"/>
      <c r="C544" s="61"/>
      <c r="D544" s="61"/>
      <c r="E544" s="61"/>
      <c r="F544" s="61"/>
      <c r="G544" s="61"/>
      <c r="H544" s="294"/>
      <c r="I544" s="294"/>
      <c r="J544" s="294"/>
      <c r="K544" s="294"/>
      <c r="L544" s="294"/>
      <c r="M544" s="294"/>
      <c r="N544" s="294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294"/>
      <c r="AD544" s="61"/>
      <c r="AE544" s="61"/>
      <c r="AF544" s="294"/>
      <c r="AG544" s="61"/>
      <c r="AH544" s="61"/>
      <c r="AI544" s="61"/>
      <c r="AJ544" s="61"/>
      <c r="AK544" s="61"/>
      <c r="AL544" s="61"/>
    </row>
    <row r="545" spans="1:38" ht="12.75">
      <c r="A545" s="61"/>
      <c r="B545" s="61"/>
      <c r="C545" s="61"/>
      <c r="D545" s="61"/>
      <c r="E545" s="61"/>
      <c r="F545" s="61"/>
      <c r="G545" s="61"/>
      <c r="H545" s="294"/>
      <c r="I545" s="294"/>
      <c r="J545" s="294"/>
      <c r="K545" s="294"/>
      <c r="L545" s="294"/>
      <c r="M545" s="294"/>
      <c r="N545" s="294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294"/>
      <c r="AD545" s="61"/>
      <c r="AE545" s="61"/>
      <c r="AF545" s="294"/>
      <c r="AG545" s="61"/>
      <c r="AH545" s="61"/>
      <c r="AI545" s="61"/>
      <c r="AJ545" s="61"/>
      <c r="AK545" s="61"/>
      <c r="AL545" s="61"/>
    </row>
    <row r="546" spans="1:38" ht="12.75">
      <c r="A546" s="61"/>
      <c r="B546" s="61"/>
      <c r="C546" s="61"/>
      <c r="D546" s="61"/>
      <c r="E546" s="61"/>
      <c r="F546" s="61"/>
      <c r="G546" s="61"/>
      <c r="H546" s="294"/>
      <c r="I546" s="294"/>
      <c r="J546" s="294"/>
      <c r="K546" s="294"/>
      <c r="L546" s="294"/>
      <c r="M546" s="294"/>
      <c r="N546" s="294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294"/>
      <c r="AD546" s="61"/>
      <c r="AE546" s="61"/>
      <c r="AF546" s="294"/>
      <c r="AG546" s="61"/>
      <c r="AH546" s="61"/>
      <c r="AI546" s="61"/>
      <c r="AJ546" s="61"/>
      <c r="AK546" s="61"/>
      <c r="AL546" s="61"/>
    </row>
    <row r="547" spans="1:38" ht="12.75">
      <c r="A547" s="61"/>
      <c r="B547" s="61"/>
      <c r="C547" s="61"/>
      <c r="D547" s="61"/>
      <c r="E547" s="61"/>
      <c r="F547" s="61"/>
      <c r="G547" s="61"/>
      <c r="H547" s="294"/>
      <c r="I547" s="294"/>
      <c r="J547" s="294"/>
      <c r="K547" s="294"/>
      <c r="L547" s="294"/>
      <c r="M547" s="294"/>
      <c r="N547" s="294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294"/>
      <c r="AD547" s="61"/>
      <c r="AE547" s="61"/>
      <c r="AF547" s="294"/>
      <c r="AG547" s="61"/>
      <c r="AH547" s="61"/>
      <c r="AI547" s="61"/>
      <c r="AJ547" s="61"/>
      <c r="AK547" s="61"/>
      <c r="AL547" s="61"/>
    </row>
    <row r="548" spans="1:38" ht="12.75">
      <c r="A548" s="61"/>
      <c r="B548" s="61"/>
      <c r="C548" s="61"/>
      <c r="D548" s="61"/>
      <c r="E548" s="61"/>
      <c r="F548" s="61"/>
      <c r="G548" s="61"/>
      <c r="H548" s="294"/>
      <c r="I548" s="294"/>
      <c r="J548" s="294"/>
      <c r="K548" s="294"/>
      <c r="L548" s="294"/>
      <c r="M548" s="294"/>
      <c r="N548" s="294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294"/>
      <c r="AD548" s="61"/>
      <c r="AE548" s="61"/>
      <c r="AF548" s="294"/>
      <c r="AG548" s="61"/>
      <c r="AH548" s="61"/>
      <c r="AI548" s="61"/>
      <c r="AJ548" s="61"/>
      <c r="AK548" s="61"/>
      <c r="AL548" s="61"/>
    </row>
    <row r="549" spans="1:38" ht="12.75">
      <c r="A549" s="61"/>
      <c r="B549" s="61"/>
      <c r="C549" s="61"/>
      <c r="D549" s="61"/>
      <c r="E549" s="61"/>
      <c r="F549" s="61"/>
      <c r="G549" s="61"/>
      <c r="H549" s="294"/>
      <c r="I549" s="294"/>
      <c r="J549" s="294"/>
      <c r="K549" s="294"/>
      <c r="L549" s="294"/>
      <c r="M549" s="294"/>
      <c r="N549" s="294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294"/>
      <c r="AD549" s="61"/>
      <c r="AE549" s="61"/>
      <c r="AF549" s="294"/>
      <c r="AG549" s="61"/>
      <c r="AH549" s="61"/>
      <c r="AI549" s="61"/>
      <c r="AJ549" s="61"/>
      <c r="AK549" s="61"/>
      <c r="AL549" s="61"/>
    </row>
    <row r="550" spans="1:38" ht="12.75">
      <c r="A550" s="61"/>
      <c r="B550" s="61"/>
      <c r="C550" s="61"/>
      <c r="D550" s="61"/>
      <c r="E550" s="61"/>
      <c r="F550" s="61"/>
      <c r="G550" s="61"/>
      <c r="H550" s="294"/>
      <c r="I550" s="294"/>
      <c r="J550" s="294"/>
      <c r="K550" s="294"/>
      <c r="L550" s="294"/>
      <c r="M550" s="294"/>
      <c r="N550" s="294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294"/>
      <c r="AD550" s="61"/>
      <c r="AE550" s="61"/>
      <c r="AF550" s="294"/>
      <c r="AG550" s="61"/>
      <c r="AH550" s="61"/>
      <c r="AI550" s="61"/>
      <c r="AJ550" s="61"/>
      <c r="AK550" s="61"/>
      <c r="AL550" s="61"/>
    </row>
    <row r="551" spans="1:38" ht="12.75">
      <c r="A551" s="61"/>
      <c r="B551" s="61"/>
      <c r="C551" s="61"/>
      <c r="D551" s="61"/>
      <c r="E551" s="61"/>
      <c r="F551" s="61"/>
      <c r="G551" s="61"/>
      <c r="H551" s="294"/>
      <c r="I551" s="294"/>
      <c r="J551" s="294"/>
      <c r="K551" s="294"/>
      <c r="L551" s="294"/>
      <c r="M551" s="294"/>
      <c r="N551" s="294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294"/>
      <c r="AD551" s="61"/>
      <c r="AE551" s="61"/>
      <c r="AF551" s="294"/>
      <c r="AG551" s="61"/>
      <c r="AH551" s="61"/>
      <c r="AI551" s="61"/>
      <c r="AJ551" s="61"/>
      <c r="AK551" s="61"/>
      <c r="AL551" s="61"/>
    </row>
    <row r="552" spans="1:38" ht="12.75">
      <c r="A552" s="61"/>
      <c r="B552" s="61"/>
      <c r="C552" s="61"/>
      <c r="D552" s="61"/>
      <c r="E552" s="61"/>
      <c r="F552" s="61"/>
      <c r="G552" s="61"/>
      <c r="H552" s="294"/>
      <c r="I552" s="294"/>
      <c r="J552" s="294"/>
      <c r="K552" s="294"/>
      <c r="L552" s="294"/>
      <c r="M552" s="294"/>
      <c r="N552" s="294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294"/>
      <c r="AD552" s="61"/>
      <c r="AE552" s="61"/>
      <c r="AF552" s="294"/>
      <c r="AG552" s="61"/>
      <c r="AH552" s="61"/>
      <c r="AI552" s="61"/>
      <c r="AJ552" s="61"/>
      <c r="AK552" s="61"/>
      <c r="AL552" s="61"/>
    </row>
    <row r="553" spans="1:38" ht="12.75">
      <c r="A553" s="61"/>
      <c r="B553" s="61"/>
      <c r="C553" s="61"/>
      <c r="D553" s="61"/>
      <c r="E553" s="61"/>
      <c r="F553" s="61"/>
      <c r="G553" s="61"/>
      <c r="H553" s="294"/>
      <c r="I553" s="294"/>
      <c r="J553" s="294"/>
      <c r="K553" s="294"/>
      <c r="L553" s="294"/>
      <c r="M553" s="294"/>
      <c r="N553" s="294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294"/>
      <c r="AD553" s="61"/>
      <c r="AE553" s="61"/>
      <c r="AF553" s="294"/>
      <c r="AG553" s="61"/>
      <c r="AH553" s="61"/>
      <c r="AI553" s="61"/>
      <c r="AJ553" s="61"/>
      <c r="AK553" s="61"/>
      <c r="AL553" s="61"/>
    </row>
    <row r="554" spans="1:38" ht="12.75">
      <c r="A554" s="61"/>
      <c r="B554" s="61"/>
      <c r="C554" s="61"/>
      <c r="D554" s="61"/>
      <c r="E554" s="61"/>
      <c r="F554" s="61"/>
      <c r="G554" s="61"/>
      <c r="H554" s="294"/>
      <c r="I554" s="294"/>
      <c r="J554" s="294"/>
      <c r="K554" s="294"/>
      <c r="L554" s="294"/>
      <c r="M554" s="294"/>
      <c r="N554" s="294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294"/>
      <c r="AD554" s="61"/>
      <c r="AE554" s="61"/>
      <c r="AF554" s="294"/>
      <c r="AG554" s="61"/>
      <c r="AH554" s="61"/>
      <c r="AI554" s="61"/>
      <c r="AJ554" s="61"/>
      <c r="AK554" s="61"/>
      <c r="AL554" s="61"/>
    </row>
    <row r="555" spans="1:38" ht="12.75">
      <c r="A555" s="61"/>
      <c r="B555" s="61"/>
      <c r="C555" s="61"/>
      <c r="D555" s="61"/>
      <c r="E555" s="61"/>
      <c r="F555" s="61"/>
      <c r="G555" s="61"/>
      <c r="H555" s="294"/>
      <c r="I555" s="294"/>
      <c r="J555" s="294"/>
      <c r="K555" s="294"/>
      <c r="L555" s="294"/>
      <c r="M555" s="294"/>
      <c r="N555" s="294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294"/>
      <c r="AD555" s="61"/>
      <c r="AE555" s="61"/>
      <c r="AF555" s="294"/>
      <c r="AG555" s="61"/>
      <c r="AH555" s="61"/>
      <c r="AI555" s="61"/>
      <c r="AJ555" s="61"/>
      <c r="AK555" s="61"/>
      <c r="AL555" s="61"/>
    </row>
    <row r="556" spans="1:38" ht="12.75">
      <c r="A556" s="61"/>
      <c r="B556" s="61"/>
      <c r="C556" s="61"/>
      <c r="D556" s="61"/>
      <c r="E556" s="61"/>
      <c r="F556" s="61"/>
      <c r="G556" s="61"/>
      <c r="H556" s="294"/>
      <c r="I556" s="294"/>
      <c r="J556" s="294"/>
      <c r="K556" s="294"/>
      <c r="L556" s="294"/>
      <c r="M556" s="294"/>
      <c r="N556" s="294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294"/>
      <c r="AD556" s="61"/>
      <c r="AE556" s="61"/>
      <c r="AF556" s="294"/>
      <c r="AG556" s="61"/>
      <c r="AH556" s="61"/>
      <c r="AI556" s="61"/>
      <c r="AJ556" s="61"/>
      <c r="AK556" s="61"/>
      <c r="AL556" s="61"/>
    </row>
    <row r="557" spans="1:38" ht="12.75">
      <c r="A557" s="61"/>
      <c r="B557" s="61"/>
      <c r="C557" s="61"/>
      <c r="D557" s="61"/>
      <c r="E557" s="61"/>
      <c r="F557" s="61"/>
      <c r="G557" s="61"/>
      <c r="H557" s="294"/>
      <c r="I557" s="294"/>
      <c r="J557" s="294"/>
      <c r="K557" s="294"/>
      <c r="L557" s="294"/>
      <c r="M557" s="294"/>
      <c r="N557" s="294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294"/>
      <c r="AD557" s="61"/>
      <c r="AE557" s="61"/>
      <c r="AF557" s="294"/>
      <c r="AG557" s="61"/>
      <c r="AH557" s="61"/>
      <c r="AI557" s="61"/>
      <c r="AJ557" s="61"/>
      <c r="AK557" s="61"/>
      <c r="AL557" s="61"/>
    </row>
    <row r="558" spans="1:38" ht="12.75">
      <c r="A558" s="61"/>
      <c r="B558" s="61"/>
      <c r="C558" s="61"/>
      <c r="D558" s="61"/>
      <c r="E558" s="61"/>
      <c r="F558" s="61"/>
      <c r="G558" s="61"/>
      <c r="H558" s="294"/>
      <c r="I558" s="294"/>
      <c r="J558" s="294"/>
      <c r="K558" s="294"/>
      <c r="L558" s="294"/>
      <c r="M558" s="294"/>
      <c r="N558" s="294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294"/>
      <c r="AD558" s="61"/>
      <c r="AE558" s="61"/>
      <c r="AF558" s="294"/>
      <c r="AG558" s="61"/>
      <c r="AH558" s="61"/>
      <c r="AI558" s="61"/>
      <c r="AJ558" s="61"/>
      <c r="AK558" s="61"/>
      <c r="AL558" s="61"/>
    </row>
    <row r="559" spans="1:38" ht="12.75">
      <c r="A559" s="61"/>
      <c r="B559" s="61"/>
      <c r="C559" s="61"/>
      <c r="D559" s="61"/>
      <c r="E559" s="61"/>
      <c r="F559" s="61"/>
      <c r="G559" s="61"/>
      <c r="H559" s="294"/>
      <c r="I559" s="294"/>
      <c r="J559" s="294"/>
      <c r="K559" s="294"/>
      <c r="L559" s="294"/>
      <c r="M559" s="294"/>
      <c r="N559" s="294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294"/>
      <c r="AD559" s="61"/>
      <c r="AE559" s="61"/>
      <c r="AF559" s="294"/>
      <c r="AG559" s="61"/>
      <c r="AH559" s="61"/>
      <c r="AI559" s="61"/>
      <c r="AJ559" s="61"/>
      <c r="AK559" s="61"/>
      <c r="AL559" s="61"/>
    </row>
    <row r="560" spans="1:38" ht="12.75">
      <c r="A560" s="61"/>
      <c r="B560" s="61"/>
      <c r="C560" s="61"/>
      <c r="D560" s="61"/>
      <c r="E560" s="61"/>
      <c r="F560" s="61"/>
      <c r="G560" s="61"/>
      <c r="H560" s="294"/>
      <c r="I560" s="294"/>
      <c r="J560" s="294"/>
      <c r="K560" s="294"/>
      <c r="L560" s="294"/>
      <c r="M560" s="294"/>
      <c r="N560" s="294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294"/>
      <c r="AD560" s="61"/>
      <c r="AE560" s="61"/>
      <c r="AF560" s="294"/>
      <c r="AG560" s="61"/>
      <c r="AH560" s="61"/>
      <c r="AI560" s="61"/>
      <c r="AJ560" s="61"/>
      <c r="AK560" s="61"/>
      <c r="AL560" s="61"/>
    </row>
    <row r="561" spans="1:38" ht="12.75">
      <c r="A561" s="61"/>
      <c r="B561" s="61"/>
      <c r="C561" s="61"/>
      <c r="D561" s="61"/>
      <c r="E561" s="61"/>
      <c r="F561" s="61"/>
      <c r="G561" s="61"/>
      <c r="H561" s="294"/>
      <c r="I561" s="294"/>
      <c r="J561" s="294"/>
      <c r="K561" s="294"/>
      <c r="L561" s="294"/>
      <c r="M561" s="294"/>
      <c r="N561" s="294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294"/>
      <c r="AD561" s="61"/>
      <c r="AE561" s="61"/>
      <c r="AF561" s="294"/>
      <c r="AG561" s="61"/>
      <c r="AH561" s="61"/>
      <c r="AI561" s="61"/>
      <c r="AJ561" s="61"/>
      <c r="AK561" s="61"/>
      <c r="AL561" s="61"/>
    </row>
    <row r="562" spans="1:38" ht="12.75">
      <c r="A562" s="61"/>
      <c r="B562" s="61"/>
      <c r="C562" s="61"/>
      <c r="D562" s="61"/>
      <c r="E562" s="61"/>
      <c r="F562" s="61"/>
      <c r="G562" s="61"/>
      <c r="H562" s="294"/>
      <c r="I562" s="294"/>
      <c r="J562" s="294"/>
      <c r="K562" s="294"/>
      <c r="L562" s="294"/>
      <c r="M562" s="294"/>
      <c r="N562" s="294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294"/>
      <c r="AD562" s="61"/>
      <c r="AE562" s="61"/>
      <c r="AF562" s="294"/>
      <c r="AG562" s="61"/>
      <c r="AH562" s="61"/>
      <c r="AI562" s="61"/>
      <c r="AJ562" s="61"/>
      <c r="AK562" s="61"/>
      <c r="AL562" s="61"/>
    </row>
    <row r="563" spans="1:38" ht="12.75">
      <c r="A563" s="61"/>
      <c r="B563" s="61"/>
      <c r="C563" s="61"/>
      <c r="D563" s="61"/>
      <c r="E563" s="61"/>
      <c r="F563" s="61"/>
      <c r="G563" s="61"/>
      <c r="H563" s="294"/>
      <c r="I563" s="294"/>
      <c r="J563" s="294"/>
      <c r="K563" s="294"/>
      <c r="L563" s="294"/>
      <c r="M563" s="294"/>
      <c r="N563" s="294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294"/>
      <c r="AD563" s="61"/>
      <c r="AE563" s="61"/>
      <c r="AF563" s="294"/>
      <c r="AG563" s="61"/>
      <c r="AH563" s="61"/>
      <c r="AI563" s="61"/>
      <c r="AJ563" s="61"/>
      <c r="AK563" s="61"/>
      <c r="AL563" s="61"/>
    </row>
    <row r="564" spans="1:38" ht="12.75">
      <c r="A564" s="61"/>
      <c r="B564" s="61"/>
      <c r="C564" s="61"/>
      <c r="D564" s="61"/>
      <c r="E564" s="61"/>
      <c r="F564" s="61"/>
      <c r="G564" s="61"/>
      <c r="H564" s="294"/>
      <c r="I564" s="294"/>
      <c r="J564" s="294"/>
      <c r="K564" s="294"/>
      <c r="L564" s="294"/>
      <c r="M564" s="294"/>
      <c r="N564" s="294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294"/>
      <c r="AD564" s="61"/>
      <c r="AE564" s="61"/>
      <c r="AF564" s="294"/>
      <c r="AG564" s="61"/>
      <c r="AH564" s="61"/>
      <c r="AI564" s="61"/>
      <c r="AJ564" s="61"/>
      <c r="AK564" s="61"/>
      <c r="AL564" s="61"/>
    </row>
    <row r="565" spans="1:38" ht="12.75">
      <c r="A565" s="61"/>
      <c r="B565" s="61"/>
      <c r="C565" s="61"/>
      <c r="D565" s="61"/>
      <c r="E565" s="61"/>
      <c r="F565" s="61"/>
      <c r="G565" s="61"/>
      <c r="H565" s="294"/>
      <c r="I565" s="294"/>
      <c r="J565" s="294"/>
      <c r="K565" s="294"/>
      <c r="L565" s="294"/>
      <c r="M565" s="294"/>
      <c r="N565" s="294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294"/>
      <c r="AD565" s="61"/>
      <c r="AE565" s="61"/>
      <c r="AF565" s="294"/>
      <c r="AG565" s="61"/>
      <c r="AH565" s="61"/>
      <c r="AI565" s="61"/>
      <c r="AJ565" s="61"/>
      <c r="AK565" s="61"/>
      <c r="AL565" s="61"/>
    </row>
    <row r="566" spans="1:38" ht="12.75">
      <c r="A566" s="61"/>
      <c r="B566" s="61"/>
      <c r="C566" s="61"/>
      <c r="D566" s="61"/>
      <c r="E566" s="61"/>
      <c r="F566" s="61"/>
      <c r="G566" s="61"/>
      <c r="H566" s="294"/>
      <c r="I566" s="294"/>
      <c r="J566" s="294"/>
      <c r="K566" s="294"/>
      <c r="L566" s="294"/>
      <c r="M566" s="294"/>
      <c r="N566" s="294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294"/>
      <c r="AD566" s="61"/>
      <c r="AE566" s="61"/>
      <c r="AF566" s="294"/>
      <c r="AG566" s="61"/>
      <c r="AH566" s="61"/>
      <c r="AI566" s="61"/>
      <c r="AJ566" s="61"/>
      <c r="AK566" s="61"/>
      <c r="AL566" s="61"/>
    </row>
    <row r="567" spans="1:38" ht="12.75">
      <c r="A567" s="61"/>
      <c r="B567" s="61"/>
      <c r="C567" s="61"/>
      <c r="D567" s="61"/>
      <c r="E567" s="61"/>
      <c r="F567" s="61"/>
      <c r="G567" s="61"/>
      <c r="H567" s="294"/>
      <c r="I567" s="294"/>
      <c r="J567" s="294"/>
      <c r="K567" s="294"/>
      <c r="L567" s="294"/>
      <c r="M567" s="294"/>
      <c r="N567" s="294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294"/>
      <c r="AD567" s="61"/>
      <c r="AE567" s="61"/>
      <c r="AF567" s="294"/>
      <c r="AG567" s="61"/>
      <c r="AH567" s="61"/>
      <c r="AI567" s="61"/>
      <c r="AJ567" s="61"/>
      <c r="AK567" s="61"/>
      <c r="AL567" s="61"/>
    </row>
    <row r="568" spans="1:38" ht="12.75">
      <c r="A568" s="61"/>
      <c r="B568" s="61"/>
      <c r="C568" s="61"/>
      <c r="D568" s="61"/>
      <c r="E568" s="61"/>
      <c r="F568" s="61"/>
      <c r="G568" s="61"/>
      <c r="H568" s="294"/>
      <c r="I568" s="294"/>
      <c r="J568" s="294"/>
      <c r="K568" s="294"/>
      <c r="L568" s="294"/>
      <c r="M568" s="294"/>
      <c r="N568" s="294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294"/>
      <c r="AD568" s="61"/>
      <c r="AE568" s="61"/>
      <c r="AF568" s="294"/>
      <c r="AG568" s="61"/>
      <c r="AH568" s="61"/>
      <c r="AI568" s="61"/>
      <c r="AJ568" s="61"/>
      <c r="AK568" s="61"/>
      <c r="AL568" s="61"/>
    </row>
    <row r="569" spans="1:38" ht="12.75">
      <c r="A569" s="61"/>
      <c r="B569" s="61"/>
      <c r="C569" s="61"/>
      <c r="D569" s="61"/>
      <c r="E569" s="61"/>
      <c r="F569" s="61"/>
      <c r="G569" s="61"/>
      <c r="H569" s="294"/>
      <c r="I569" s="294"/>
      <c r="J569" s="294"/>
      <c r="K569" s="294"/>
      <c r="L569" s="294"/>
      <c r="M569" s="294"/>
      <c r="N569" s="294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294"/>
      <c r="AD569" s="61"/>
      <c r="AE569" s="61"/>
      <c r="AF569" s="294"/>
      <c r="AG569" s="61"/>
      <c r="AH569" s="61"/>
      <c r="AI569" s="61"/>
      <c r="AJ569" s="61"/>
      <c r="AK569" s="61"/>
      <c r="AL569" s="61"/>
    </row>
    <row r="570" spans="1:38" ht="12.75">
      <c r="A570" s="61"/>
      <c r="B570" s="61"/>
      <c r="C570" s="61"/>
      <c r="D570" s="61"/>
      <c r="E570" s="61"/>
      <c r="F570" s="61"/>
      <c r="G570" s="61"/>
      <c r="H570" s="294"/>
      <c r="I570" s="294"/>
      <c r="J570" s="294"/>
      <c r="K570" s="294"/>
      <c r="L570" s="294"/>
      <c r="M570" s="294"/>
      <c r="N570" s="294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294"/>
      <c r="AD570" s="61"/>
      <c r="AE570" s="61"/>
      <c r="AF570" s="294"/>
      <c r="AG570" s="61"/>
      <c r="AH570" s="61"/>
      <c r="AI570" s="61"/>
      <c r="AJ570" s="61"/>
      <c r="AK570" s="61"/>
      <c r="AL570" s="61"/>
    </row>
    <row r="571" spans="1:38" ht="12.75">
      <c r="A571" s="61"/>
      <c r="B571" s="61"/>
      <c r="C571" s="61"/>
      <c r="D571" s="61"/>
      <c r="E571" s="61"/>
      <c r="F571" s="61"/>
      <c r="G571" s="61"/>
      <c r="H571" s="294"/>
      <c r="I571" s="294"/>
      <c r="J571" s="294"/>
      <c r="K571" s="294"/>
      <c r="L571" s="294"/>
      <c r="M571" s="294"/>
      <c r="N571" s="294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294"/>
      <c r="AD571" s="61"/>
      <c r="AE571" s="61"/>
      <c r="AF571" s="294"/>
      <c r="AG571" s="61"/>
      <c r="AH571" s="61"/>
      <c r="AI571" s="61"/>
      <c r="AJ571" s="61"/>
      <c r="AK571" s="61"/>
      <c r="AL571" s="61"/>
    </row>
    <row r="572" spans="1:38" ht="12.75">
      <c r="A572" s="61"/>
      <c r="B572" s="61"/>
      <c r="C572" s="61"/>
      <c r="D572" s="61"/>
      <c r="E572" s="61"/>
      <c r="F572" s="61"/>
      <c r="G572" s="61"/>
      <c r="H572" s="294"/>
      <c r="I572" s="294"/>
      <c r="J572" s="294"/>
      <c r="K572" s="294"/>
      <c r="L572" s="294"/>
      <c r="M572" s="294"/>
      <c r="N572" s="294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294"/>
      <c r="AD572" s="61"/>
      <c r="AE572" s="61"/>
      <c r="AF572" s="294"/>
      <c r="AG572" s="61"/>
      <c r="AH572" s="61"/>
      <c r="AI572" s="61"/>
      <c r="AJ572" s="61"/>
      <c r="AK572" s="61"/>
      <c r="AL572" s="61"/>
    </row>
    <row r="573" spans="1:38" ht="12.75">
      <c r="A573" s="61"/>
      <c r="B573" s="61"/>
      <c r="C573" s="61"/>
      <c r="D573" s="61"/>
      <c r="E573" s="61"/>
      <c r="F573" s="61"/>
      <c r="G573" s="61"/>
      <c r="H573" s="294"/>
      <c r="I573" s="294"/>
      <c r="J573" s="294"/>
      <c r="K573" s="294"/>
      <c r="L573" s="294"/>
      <c r="M573" s="294"/>
      <c r="N573" s="294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294"/>
      <c r="AD573" s="61"/>
      <c r="AE573" s="61"/>
      <c r="AF573" s="294"/>
      <c r="AG573" s="61"/>
      <c r="AH573" s="61"/>
      <c r="AI573" s="61"/>
      <c r="AJ573" s="61"/>
      <c r="AK573" s="61"/>
      <c r="AL573" s="61"/>
    </row>
    <row r="574" spans="1:38" ht="12.75">
      <c r="A574" s="61"/>
      <c r="B574" s="61"/>
      <c r="C574" s="61"/>
      <c r="D574" s="61"/>
      <c r="E574" s="61"/>
      <c r="F574" s="61"/>
      <c r="G574" s="61"/>
      <c r="H574" s="294"/>
      <c r="I574" s="294"/>
      <c r="J574" s="294"/>
      <c r="K574" s="294"/>
      <c r="L574" s="294"/>
      <c r="M574" s="294"/>
      <c r="N574" s="294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294"/>
      <c r="AD574" s="61"/>
      <c r="AE574" s="61"/>
      <c r="AF574" s="294"/>
      <c r="AG574" s="61"/>
      <c r="AH574" s="61"/>
      <c r="AI574" s="61"/>
      <c r="AJ574" s="61"/>
      <c r="AK574" s="61"/>
      <c r="AL574" s="61"/>
    </row>
    <row r="575" spans="1:38" ht="12.75">
      <c r="A575" s="61"/>
      <c r="B575" s="61"/>
      <c r="C575" s="61"/>
      <c r="D575" s="61"/>
      <c r="E575" s="61"/>
      <c r="F575" s="61"/>
      <c r="G575" s="61"/>
      <c r="H575" s="294"/>
      <c r="I575" s="294"/>
      <c r="J575" s="294"/>
      <c r="K575" s="294"/>
      <c r="L575" s="294"/>
      <c r="M575" s="294"/>
      <c r="N575" s="294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294"/>
      <c r="AD575" s="61"/>
      <c r="AE575" s="61"/>
      <c r="AF575" s="294"/>
      <c r="AG575" s="61"/>
      <c r="AH575" s="61"/>
      <c r="AI575" s="61"/>
      <c r="AJ575" s="61"/>
      <c r="AK575" s="61"/>
      <c r="AL575" s="61"/>
    </row>
    <row r="576" spans="1:38" ht="12.75">
      <c r="A576" s="61"/>
      <c r="B576" s="61"/>
      <c r="C576" s="61"/>
      <c r="D576" s="61"/>
      <c r="E576" s="61"/>
      <c r="F576" s="61"/>
      <c r="G576" s="61"/>
      <c r="H576" s="294"/>
      <c r="I576" s="294"/>
      <c r="J576" s="294"/>
      <c r="K576" s="294"/>
      <c r="L576" s="294"/>
      <c r="M576" s="294"/>
      <c r="N576" s="294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294"/>
      <c r="AD576" s="61"/>
      <c r="AE576" s="61"/>
      <c r="AF576" s="294"/>
      <c r="AG576" s="61"/>
      <c r="AH576" s="61"/>
      <c r="AI576" s="61"/>
      <c r="AJ576" s="61"/>
      <c r="AK576" s="61"/>
      <c r="AL576" s="61"/>
    </row>
    <row r="577" spans="1:38" ht="12.75">
      <c r="A577" s="61"/>
      <c r="B577" s="61"/>
      <c r="C577" s="61"/>
      <c r="D577" s="61"/>
      <c r="E577" s="61"/>
      <c r="F577" s="61"/>
      <c r="G577" s="61"/>
      <c r="H577" s="294"/>
      <c r="I577" s="294"/>
      <c r="J577" s="294"/>
      <c r="K577" s="294"/>
      <c r="L577" s="294"/>
      <c r="M577" s="294"/>
      <c r="N577" s="294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294"/>
      <c r="AD577" s="61"/>
      <c r="AE577" s="61"/>
      <c r="AF577" s="294"/>
      <c r="AG577" s="61"/>
      <c r="AH577" s="61"/>
      <c r="AI577" s="61"/>
      <c r="AJ577" s="61"/>
      <c r="AK577" s="61"/>
      <c r="AL577" s="61"/>
    </row>
    <row r="578" spans="1:38" ht="12.75">
      <c r="A578" s="61"/>
      <c r="B578" s="61"/>
      <c r="C578" s="61"/>
      <c r="D578" s="61"/>
      <c r="E578" s="61"/>
      <c r="F578" s="61"/>
      <c r="G578" s="61"/>
      <c r="H578" s="294"/>
      <c r="I578" s="294"/>
      <c r="J578" s="294"/>
      <c r="K578" s="294"/>
      <c r="L578" s="294"/>
      <c r="M578" s="294"/>
      <c r="N578" s="294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294"/>
      <c r="AD578" s="61"/>
      <c r="AE578" s="61"/>
      <c r="AF578" s="294"/>
      <c r="AG578" s="61"/>
      <c r="AH578" s="61"/>
      <c r="AI578" s="61"/>
      <c r="AJ578" s="61"/>
      <c r="AK578" s="61"/>
      <c r="AL578" s="61"/>
    </row>
    <row r="579" spans="1:38" ht="12.75">
      <c r="A579" s="61"/>
      <c r="B579" s="61"/>
      <c r="C579" s="61"/>
      <c r="D579" s="61"/>
      <c r="E579" s="61"/>
      <c r="F579" s="61"/>
      <c r="G579" s="61"/>
      <c r="H579" s="294"/>
      <c r="I579" s="294"/>
      <c r="J579" s="294"/>
      <c r="K579" s="294"/>
      <c r="L579" s="294"/>
      <c r="M579" s="294"/>
      <c r="N579" s="294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294"/>
      <c r="AD579" s="61"/>
      <c r="AE579" s="61"/>
      <c r="AF579" s="294"/>
      <c r="AG579" s="61"/>
      <c r="AH579" s="61"/>
      <c r="AI579" s="61"/>
      <c r="AJ579" s="61"/>
      <c r="AK579" s="61"/>
      <c r="AL579" s="61"/>
    </row>
    <row r="580" spans="1:38" ht="12.75">
      <c r="A580" s="61"/>
      <c r="B580" s="61"/>
      <c r="C580" s="61"/>
      <c r="D580" s="61"/>
      <c r="E580" s="61"/>
      <c r="F580" s="61"/>
      <c r="G580" s="61"/>
      <c r="H580" s="294"/>
      <c r="I580" s="294"/>
      <c r="J580" s="294"/>
      <c r="K580" s="294"/>
      <c r="L580" s="294"/>
      <c r="M580" s="294"/>
      <c r="N580" s="294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294"/>
      <c r="AD580" s="61"/>
      <c r="AE580" s="61"/>
      <c r="AF580" s="294"/>
      <c r="AG580" s="61"/>
      <c r="AH580" s="61"/>
      <c r="AI580" s="61"/>
      <c r="AJ580" s="61"/>
      <c r="AK580" s="61"/>
      <c r="AL580" s="61"/>
    </row>
    <row r="581" spans="1:38" ht="12.75">
      <c r="A581" s="61"/>
      <c r="B581" s="61"/>
      <c r="C581" s="61"/>
      <c r="D581" s="61"/>
      <c r="E581" s="61"/>
      <c r="F581" s="61"/>
      <c r="G581" s="61"/>
      <c r="H581" s="294"/>
      <c r="I581" s="294"/>
      <c r="J581" s="294"/>
      <c r="K581" s="294"/>
      <c r="L581" s="294"/>
      <c r="M581" s="294"/>
      <c r="N581" s="294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294"/>
      <c r="AD581" s="61"/>
      <c r="AE581" s="61"/>
      <c r="AF581" s="294"/>
      <c r="AG581" s="61"/>
      <c r="AH581" s="61"/>
      <c r="AI581" s="61"/>
      <c r="AJ581" s="61"/>
      <c r="AK581" s="61"/>
      <c r="AL581" s="61"/>
    </row>
    <row r="582" spans="1:38" ht="12.75">
      <c r="A582" s="61"/>
      <c r="B582" s="61"/>
      <c r="C582" s="61"/>
      <c r="D582" s="61"/>
      <c r="E582" s="61"/>
      <c r="F582" s="61"/>
      <c r="G582" s="61"/>
      <c r="H582" s="294"/>
      <c r="I582" s="294"/>
      <c r="J582" s="294"/>
      <c r="K582" s="294"/>
      <c r="L582" s="294"/>
      <c r="M582" s="294"/>
      <c r="N582" s="294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294"/>
      <c r="AD582" s="61"/>
      <c r="AE582" s="61"/>
      <c r="AF582" s="294"/>
      <c r="AG582" s="61"/>
      <c r="AH582" s="61"/>
      <c r="AI582" s="61"/>
      <c r="AJ582" s="61"/>
      <c r="AK582" s="61"/>
      <c r="AL582" s="61"/>
    </row>
    <row r="583" spans="1:38" ht="12.75">
      <c r="A583" s="61"/>
      <c r="B583" s="61"/>
      <c r="C583" s="61"/>
      <c r="D583" s="61"/>
      <c r="E583" s="61"/>
      <c r="F583" s="61"/>
      <c r="G583" s="61"/>
      <c r="H583" s="294"/>
      <c r="I583" s="294"/>
      <c r="J583" s="294"/>
      <c r="K583" s="294"/>
      <c r="L583" s="294"/>
      <c r="M583" s="294"/>
      <c r="N583" s="294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294"/>
      <c r="AD583" s="61"/>
      <c r="AE583" s="61"/>
      <c r="AF583" s="294"/>
      <c r="AG583" s="61"/>
      <c r="AH583" s="61"/>
      <c r="AI583" s="61"/>
      <c r="AJ583" s="61"/>
      <c r="AK583" s="61"/>
      <c r="AL583" s="61"/>
    </row>
    <row r="584" spans="1:38" ht="12.75">
      <c r="A584" s="61"/>
      <c r="B584" s="61"/>
      <c r="C584" s="61"/>
      <c r="D584" s="61"/>
      <c r="E584" s="61"/>
      <c r="F584" s="61"/>
      <c r="G584" s="61"/>
      <c r="H584" s="294"/>
      <c r="I584" s="294"/>
      <c r="J584" s="294"/>
      <c r="K584" s="294"/>
      <c r="L584" s="294"/>
      <c r="M584" s="294"/>
      <c r="N584" s="294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294"/>
      <c r="AD584" s="61"/>
      <c r="AE584" s="61"/>
      <c r="AF584" s="294"/>
      <c r="AG584" s="61"/>
      <c r="AH584" s="61"/>
      <c r="AI584" s="61"/>
      <c r="AJ584" s="61"/>
      <c r="AK584" s="61"/>
      <c r="AL584" s="61"/>
    </row>
    <row r="585" spans="1:38" ht="12.75">
      <c r="A585" s="61"/>
      <c r="B585" s="61"/>
      <c r="C585" s="61"/>
      <c r="D585" s="61"/>
      <c r="E585" s="61"/>
      <c r="F585" s="61"/>
      <c r="G585" s="61"/>
      <c r="H585" s="294"/>
      <c r="I585" s="294"/>
      <c r="J585" s="294"/>
      <c r="K585" s="294"/>
      <c r="L585" s="294"/>
      <c r="M585" s="294"/>
      <c r="N585" s="294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294"/>
      <c r="AD585" s="61"/>
      <c r="AE585" s="61"/>
      <c r="AF585" s="294"/>
      <c r="AG585" s="61"/>
      <c r="AH585" s="61"/>
      <c r="AI585" s="61"/>
      <c r="AJ585" s="61"/>
      <c r="AK585" s="61"/>
      <c r="AL585" s="61"/>
    </row>
  </sheetData>
  <sheetProtection/>
  <mergeCells count="16">
    <mergeCell ref="A186:AL186"/>
    <mergeCell ref="A188:AL188"/>
    <mergeCell ref="A18:AL18"/>
    <mergeCell ref="A19:AL19"/>
    <mergeCell ref="A85:AL85"/>
    <mergeCell ref="A96:AL96"/>
    <mergeCell ref="A116:AF116"/>
    <mergeCell ref="A181:AL181"/>
    <mergeCell ref="A10:AL10"/>
    <mergeCell ref="A11:AL11"/>
    <mergeCell ref="A12:AL12"/>
    <mergeCell ref="A15:A16"/>
    <mergeCell ref="B15:B16"/>
    <mergeCell ref="C15:C16"/>
    <mergeCell ref="D15:D16"/>
    <mergeCell ref="E15:AL1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Марина</cp:lastModifiedBy>
  <cp:lastPrinted>2013-11-14T11:26:16Z</cp:lastPrinted>
  <dcterms:created xsi:type="dcterms:W3CDTF">2005-12-01T08:56:38Z</dcterms:created>
  <dcterms:modified xsi:type="dcterms:W3CDTF">2013-11-14T11:32:05Z</dcterms:modified>
  <cp:category/>
  <cp:version/>
  <cp:contentType/>
  <cp:contentStatus/>
</cp:coreProperties>
</file>